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8_{46397AC3-7B1B-45C0-9C5A-BB5AA16D3868}" xr6:coauthVersionLast="47" xr6:coauthVersionMax="47" xr10:uidLastSave="{00000000-0000-0000-0000-000000000000}"/>
  <bookViews>
    <workbookView xWindow="-120" yWindow="-120" windowWidth="38640" windowHeight="21240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fpre_reg_dat!$A$1:$DJ$328</definedName>
    <definedName name="_xlnm._FilterDatabase" localSheetId="9" hidden="1">hi!$A$308:$C$1796</definedName>
    <definedName name="_xlnm._FilterDatabase" localSheetId="6" hidden="1">kt_dat!$A$1:$DA$707</definedName>
    <definedName name="_xlnm._FilterDatabase" localSheetId="7" hidden="1">kt_dat_gg!$A$1:$DE$470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7" i="63" l="1"/>
  <c r="C156" i="63"/>
  <c r="B154" i="63"/>
  <c r="C156" i="58"/>
  <c r="C155" i="58"/>
  <c r="B153" i="58"/>
  <c r="C156" i="62"/>
  <c r="C155" i="62"/>
  <c r="B153" i="62"/>
  <c r="N99" i="63" l="1"/>
  <c r="N98" i="63"/>
  <c r="M98" i="58"/>
  <c r="M97" i="58"/>
  <c r="M98" i="62"/>
  <c r="M97" i="62"/>
  <c r="C39" i="58" l="1"/>
  <c r="C39" i="62"/>
  <c r="C38" i="62"/>
  <c r="C39" i="63" l="1"/>
  <c r="C38" i="63"/>
  <c r="C38" i="58"/>
  <c r="E52" i="62" l="1"/>
  <c r="E153" i="62" s="1"/>
  <c r="G52" i="62"/>
  <c r="G153" i="62" s="1"/>
  <c r="I52" i="62"/>
  <c r="I153" i="62" s="1"/>
  <c r="K52" i="62"/>
  <c r="K153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54" i="63" s="1"/>
  <c r="I52" i="63"/>
  <c r="J154" i="63" s="1"/>
  <c r="G52" i="63"/>
  <c r="H154" i="63" s="1"/>
  <c r="E52" i="63"/>
  <c r="F154" i="63" s="1"/>
  <c r="K52" i="58"/>
  <c r="K153" i="58" s="1"/>
  <c r="I52" i="58"/>
  <c r="I153" i="58" s="1"/>
  <c r="G52" i="58"/>
  <c r="G153" i="58" s="1"/>
  <c r="E52" i="58"/>
  <c r="E153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L94" i="58" s="1"/>
  <c r="L95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 s="1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D7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3" i="1" s="1"/>
  <c r="A101" i="46"/>
  <c r="A38" i="46"/>
  <c r="G34" i="1" s="1"/>
  <c r="A25" i="46"/>
  <c r="E21" i="1" s="1"/>
  <c r="A76" i="46"/>
  <c r="P36" i="45" s="1"/>
  <c r="A47" i="46"/>
  <c r="E39" i="1" s="1"/>
  <c r="A90" i="46"/>
  <c r="R37" i="45" s="1"/>
  <c r="A79" i="46"/>
  <c r="B53" i="45" s="1"/>
  <c r="A24" i="46"/>
  <c r="A100" i="46"/>
  <c r="A61" i="46"/>
  <c r="A43" i="46"/>
  <c r="F45" i="1" s="1"/>
  <c r="D61" i="45"/>
  <c r="A49" i="46"/>
  <c r="A134" i="46"/>
  <c r="A131" i="46"/>
  <c r="A135" i="46"/>
  <c r="A133" i="46"/>
  <c r="A132" i="46"/>
  <c r="A130" i="46"/>
  <c r="A129" i="46"/>
  <c r="A136" i="46"/>
  <c r="B49" i="45" s="1"/>
  <c r="J14" i="50"/>
  <c r="A16" i="46"/>
  <c r="E15" i="1" s="1"/>
  <c r="A116" i="46"/>
  <c r="A27" i="46"/>
  <c r="C24" i="1" s="1"/>
  <c r="A19" i="46"/>
  <c r="E18" i="1" s="1"/>
  <c r="A40" i="46"/>
  <c r="C42" i="1" s="1"/>
  <c r="F61" i="45"/>
  <c r="A29" i="46"/>
  <c r="G23" i="1" s="1"/>
  <c r="A10" i="46"/>
  <c r="A105" i="46"/>
  <c r="A41" i="46"/>
  <c r="E42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3" i="1" s="1"/>
  <c r="A11" i="46"/>
  <c r="A21" i="46"/>
  <c r="E20" i="1" s="1"/>
  <c r="A110" i="46"/>
  <c r="A68" i="46"/>
  <c r="L34" i="45" s="1"/>
  <c r="A9" i="46"/>
  <c r="A39" i="46"/>
  <c r="G35" i="1" s="1"/>
  <c r="A107" i="46"/>
  <c r="A93" i="46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3" i="1" s="1"/>
  <c r="A111" i="46"/>
  <c r="A117" i="46"/>
  <c r="A13" i="46"/>
  <c r="A108" i="46"/>
  <c r="A20" i="46"/>
  <c r="C20" i="1" s="1"/>
  <c r="A34" i="46"/>
  <c r="G29" i="1" s="1"/>
  <c r="A74" i="46"/>
  <c r="N35" i="45" s="1"/>
  <c r="A80" i="46"/>
  <c r="R36" i="45" s="1"/>
  <c r="A84" i="46"/>
  <c r="K38" i="45" s="1"/>
  <c r="A87" i="46"/>
  <c r="N37" i="45" s="1"/>
  <c r="A35" i="46"/>
  <c r="G30" i="1" s="1"/>
  <c r="A44" i="46"/>
  <c r="A69" i="46"/>
  <c r="A42" i="46"/>
  <c r="F43" i="1" s="1"/>
  <c r="A99" i="46"/>
  <c r="A18" i="46"/>
  <c r="E17" i="1" s="1"/>
  <c r="A15" i="46"/>
  <c r="A63" i="46"/>
  <c r="A73" i="46"/>
  <c r="N34" i="45" s="1"/>
  <c r="A45" i="46"/>
  <c r="C38" i="1" s="1"/>
  <c r="A91" i="46"/>
  <c r="A78" i="46"/>
  <c r="A31" i="46"/>
  <c r="G25" i="1" s="1"/>
  <c r="A26" i="46"/>
  <c r="C23" i="1" s="1"/>
  <c r="A97" i="46"/>
  <c r="A112" i="46"/>
  <c r="A114" i="46"/>
  <c r="A67" i="46"/>
  <c r="K34" i="45" s="1"/>
  <c r="A32" i="46"/>
  <c r="E28" i="1" s="1"/>
  <c r="A70" i="46"/>
  <c r="K35" i="45" s="1"/>
  <c r="A46" i="46"/>
  <c r="E38" i="1" s="1"/>
  <c r="A83" i="46"/>
  <c r="M37" i="45" s="1"/>
  <c r="A77" i="46"/>
  <c r="Q36" i="45" s="1"/>
  <c r="A30" i="46"/>
  <c r="G24" i="1" s="1"/>
  <c r="A17" i="46"/>
  <c r="E16" i="1" s="1"/>
  <c r="A65" i="46"/>
  <c r="P38" i="45" s="1"/>
  <c r="A33" i="46"/>
  <c r="G28" i="1" s="1"/>
  <c r="A113" i="46"/>
  <c r="A115" i="46"/>
  <c r="A59" i="46"/>
  <c r="A71" i="46"/>
  <c r="A104" i="46"/>
  <c r="A75" i="46"/>
  <c r="A48" i="46"/>
  <c r="E40" i="1" s="1"/>
  <c r="A82" i="46"/>
  <c r="L37" i="45" s="1"/>
  <c r="F77" i="45"/>
  <c r="G77" i="45"/>
  <c r="G36" i="1"/>
  <c r="G31" i="1"/>
  <c r="G26" i="1"/>
  <c r="N100" i="63"/>
  <c r="C55" i="63"/>
  <c r="C159" i="63"/>
  <c r="E36" i="63"/>
  <c r="O36" i="63" s="1"/>
  <c r="E56" i="63"/>
  <c r="O56" i="63" s="1"/>
  <c r="F6" i="63"/>
  <c r="C160" i="63"/>
  <c r="C41" i="63" s="1"/>
  <c r="F7" i="58"/>
  <c r="M33" i="63"/>
  <c r="C33" i="63"/>
  <c r="C158" i="58"/>
  <c r="C41" i="58" s="1"/>
  <c r="M99" i="58"/>
  <c r="M33" i="58"/>
  <c r="C33" i="58"/>
  <c r="E55" i="58"/>
  <c r="O55" i="58" s="1"/>
  <c r="O36" i="58" s="1"/>
  <c r="F7" i="62"/>
  <c r="F6" i="58"/>
  <c r="M53" i="62"/>
  <c r="M11" i="62"/>
  <c r="M41" i="62"/>
  <c r="C11" i="62"/>
  <c r="C53" i="62"/>
  <c r="C13" i="1"/>
  <c r="C15" i="1"/>
  <c r="M99" i="62"/>
  <c r="C158" i="62" s="1"/>
  <c r="C41" i="62" s="1"/>
  <c r="C33" i="62"/>
  <c r="R34" i="45"/>
  <c r="G308" i="45"/>
  <c r="E55" i="62"/>
  <c r="E36" i="62" s="1"/>
  <c r="B42" i="45"/>
  <c r="B41" i="45"/>
  <c r="B43" i="45"/>
  <c r="R38" i="45"/>
  <c r="B48" i="45"/>
  <c r="O35" i="45"/>
  <c r="O38" i="45"/>
  <c r="M34" i="45"/>
  <c r="I51" i="58" s="1"/>
  <c r="L308" i="45"/>
  <c r="Q34" i="45"/>
  <c r="H56" i="58" s="1"/>
  <c r="R56" i="58" s="1"/>
  <c r="S37" i="58" s="1"/>
  <c r="C12" i="50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L36" i="45"/>
  <c r="Q35" i="45"/>
  <c r="Q37" i="45"/>
  <c r="L35" i="45"/>
  <c r="P34" i="45"/>
  <c r="P35" i="45"/>
  <c r="P37" i="45"/>
  <c r="M33" i="62"/>
  <c r="O37" i="45"/>
  <c r="O91" i="58" l="1"/>
  <c r="O92" i="58"/>
  <c r="O93" i="58"/>
  <c r="O94" i="58"/>
  <c r="O95" i="58"/>
  <c r="Q91" i="58"/>
  <c r="Q92" i="58"/>
  <c r="Q93" i="58"/>
  <c r="Q94" i="58"/>
  <c r="Q95" i="58"/>
  <c r="S91" i="58"/>
  <c r="S92" i="58"/>
  <c r="S93" i="58"/>
  <c r="S94" i="58"/>
  <c r="S95" i="58"/>
  <c r="U91" i="58"/>
  <c r="U92" i="58"/>
  <c r="U93" i="58"/>
  <c r="U94" i="58"/>
  <c r="U95" i="58"/>
  <c r="F3" i="1"/>
  <c r="H3" i="50"/>
  <c r="H46" i="50"/>
  <c r="F45" i="58"/>
  <c r="F162" i="62"/>
  <c r="F45" i="62"/>
  <c r="F50" i="1"/>
  <c r="F3" i="62"/>
  <c r="F3" i="58"/>
  <c r="F163" i="63"/>
  <c r="F162" i="58"/>
  <c r="F3" i="63"/>
  <c r="F45" i="63"/>
  <c r="C11" i="1"/>
  <c r="I51" i="62"/>
  <c r="I51" i="63"/>
  <c r="H51" i="63" s="1"/>
  <c r="M13" i="58"/>
  <c r="C53" i="63"/>
  <c r="C11" i="63"/>
  <c r="F60" i="63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S89" i="58"/>
  <c r="U89" i="58"/>
  <c r="Q89" i="58"/>
  <c r="U90" i="58"/>
  <c r="O90" i="58"/>
  <c r="S90" i="58"/>
  <c r="Q90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89" i="62"/>
  <c r="O70" i="62"/>
  <c r="E86" i="62"/>
  <c r="E90" i="62"/>
  <c r="O67" i="62"/>
  <c r="G91" i="62"/>
  <c r="K60" i="62"/>
  <c r="O59" i="62"/>
  <c r="U58" i="62"/>
  <c r="I84" i="62"/>
  <c r="K74" i="62"/>
  <c r="G73" i="62"/>
  <c r="E117" i="58"/>
  <c r="G60" i="62"/>
  <c r="I81" i="62"/>
  <c r="K94" i="62"/>
  <c r="I62" i="62"/>
  <c r="G85" i="62"/>
  <c r="K57" i="62"/>
  <c r="I65" i="62"/>
  <c r="I72" i="62"/>
  <c r="E82" i="62"/>
  <c r="O72" i="62"/>
  <c r="I96" i="62"/>
  <c r="K63" i="62"/>
  <c r="O68" i="62"/>
  <c r="I94" i="62"/>
  <c r="K79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K81" i="62"/>
  <c r="O77" i="62"/>
  <c r="K73" i="62"/>
  <c r="G63" i="62"/>
  <c r="E116" i="58"/>
  <c r="G81" i="62"/>
  <c r="G83" i="62"/>
  <c r="Q80" i="62"/>
  <c r="G68" i="62"/>
  <c r="G84" i="62"/>
  <c r="G61" i="62"/>
  <c r="I90" i="62"/>
  <c r="E93" i="62"/>
  <c r="E63" i="62"/>
  <c r="O63" i="62"/>
  <c r="E88" i="62"/>
  <c r="O62" i="62"/>
  <c r="O69" i="62"/>
  <c r="K77" i="62"/>
  <c r="K61" i="62"/>
  <c r="U82" i="62"/>
  <c r="S66" i="62"/>
  <c r="S78" i="62"/>
  <c r="I61" i="62"/>
  <c r="S76" i="62"/>
  <c r="S80" i="62"/>
  <c r="I57" i="62"/>
  <c r="I66" i="62"/>
  <c r="G116" i="58"/>
  <c r="O57" i="62"/>
  <c r="I68" i="62"/>
  <c r="S83" i="62"/>
  <c r="Q82" i="62"/>
  <c r="G74" i="62"/>
  <c r="G72" i="62"/>
  <c r="Q60" i="62"/>
  <c r="G82" i="62"/>
  <c r="S70" i="62"/>
  <c r="U83" i="62"/>
  <c r="K86" i="62"/>
  <c r="O61" i="62"/>
  <c r="E113" i="62"/>
  <c r="E61" i="62"/>
  <c r="E94" i="62"/>
  <c r="E73" i="62"/>
  <c r="K70" i="62"/>
  <c r="U81" i="62"/>
  <c r="K76" i="62"/>
  <c r="K91" i="62"/>
  <c r="S62" i="62"/>
  <c r="I78" i="62"/>
  <c r="S65" i="62"/>
  <c r="S64" i="62"/>
  <c r="S71" i="62"/>
  <c r="I87" i="62"/>
  <c r="S73" i="62"/>
  <c r="G122" i="62"/>
  <c r="Q65" i="62"/>
  <c r="Q76" i="62"/>
  <c r="K65" i="62"/>
  <c r="U80" i="62"/>
  <c r="E87" i="62"/>
  <c r="O60" i="62"/>
  <c r="O78" i="62"/>
  <c r="E81" i="62"/>
  <c r="E111" i="62"/>
  <c r="E60" i="62"/>
  <c r="U76" i="62"/>
  <c r="K93" i="62"/>
  <c r="K88" i="62"/>
  <c r="K89" i="62"/>
  <c r="K72" i="62"/>
  <c r="K84" i="62"/>
  <c r="I88" i="62"/>
  <c r="I89" i="62"/>
  <c r="S69" i="62"/>
  <c r="S60" i="62"/>
  <c r="I86" i="62"/>
  <c r="I97" i="62"/>
  <c r="I70" i="62"/>
  <c r="G70" i="62"/>
  <c r="Q75" i="62"/>
  <c r="G57" i="62"/>
  <c r="I91" i="62"/>
  <c r="K71" i="62"/>
  <c r="O73" i="62"/>
  <c r="E79" i="62"/>
  <c r="E67" i="62"/>
  <c r="E80" i="62"/>
  <c r="O81" i="62"/>
  <c r="E59" i="62"/>
  <c r="U77" i="62"/>
  <c r="U69" i="62"/>
  <c r="K83" i="62"/>
  <c r="K85" i="62"/>
  <c r="K87" i="62"/>
  <c r="K67" i="62"/>
  <c r="U72" i="62"/>
  <c r="S58" i="62"/>
  <c r="I92" i="62"/>
  <c r="I74" i="62"/>
  <c r="I73" i="62"/>
  <c r="Q67" i="62"/>
  <c r="G71" i="62"/>
  <c r="G93" i="62"/>
  <c r="G87" i="62"/>
  <c r="K100" i="62"/>
  <c r="U74" i="62"/>
  <c r="E72" i="62"/>
  <c r="O83" i="62"/>
  <c r="O64" i="62"/>
  <c r="O75" i="62"/>
  <c r="O84" i="62"/>
  <c r="E85" i="62"/>
  <c r="K80" i="62"/>
  <c r="K115" i="62"/>
  <c r="K68" i="62"/>
  <c r="U75" i="62"/>
  <c r="U84" i="62"/>
  <c r="S74" i="62"/>
  <c r="S82" i="62"/>
  <c r="I83" i="62"/>
  <c r="I67" i="62"/>
  <c r="I64" i="62"/>
  <c r="K116" i="58"/>
  <c r="G75" i="62"/>
  <c r="E78" i="62"/>
  <c r="E75" i="62"/>
  <c r="E92" i="62"/>
  <c r="I75" i="62"/>
  <c r="S81" i="62"/>
  <c r="S68" i="62"/>
  <c r="E69" i="62"/>
  <c r="E71" i="62"/>
  <c r="Q58" i="62"/>
  <c r="Q70" i="62"/>
  <c r="Q61" i="62"/>
  <c r="G76" i="62"/>
  <c r="U62" i="62"/>
  <c r="I121" i="58"/>
  <c r="G69" i="62"/>
  <c r="Q72" i="62"/>
  <c r="O58" i="62"/>
  <c r="O76" i="62"/>
  <c r="O80" i="62"/>
  <c r="O74" i="62"/>
  <c r="K124" i="62"/>
  <c r="S59" i="62"/>
  <c r="S72" i="62"/>
  <c r="S84" i="62"/>
  <c r="I79" i="62"/>
  <c r="I71" i="62"/>
  <c r="E68" i="62"/>
  <c r="O71" i="62"/>
  <c r="Q69" i="62"/>
  <c r="G90" i="62"/>
  <c r="Q62" i="62"/>
  <c r="G64" i="62"/>
  <c r="Q59" i="62"/>
  <c r="U64" i="62"/>
  <c r="U68" i="62"/>
  <c r="G121" i="58"/>
  <c r="Q77" i="62"/>
  <c r="G86" i="62"/>
  <c r="Q63" i="62"/>
  <c r="K69" i="62"/>
  <c r="O79" i="62"/>
  <c r="K66" i="62"/>
  <c r="U70" i="62"/>
  <c r="K75" i="62"/>
  <c r="S77" i="62"/>
  <c r="S75" i="62"/>
  <c r="I82" i="62"/>
  <c r="E58" i="62"/>
  <c r="E64" i="62"/>
  <c r="Q83" i="62"/>
  <c r="G62" i="62"/>
  <c r="U59" i="62"/>
  <c r="K64" i="62"/>
  <c r="U60" i="62"/>
  <c r="K117" i="58"/>
  <c r="I118" i="58"/>
  <c r="I77" i="62"/>
  <c r="G59" i="62"/>
  <c r="U67" i="62"/>
  <c r="O82" i="62"/>
  <c r="E84" i="62"/>
  <c r="E66" i="62"/>
  <c r="I80" i="62"/>
  <c r="I63" i="62"/>
  <c r="I60" i="62"/>
  <c r="I93" i="62"/>
  <c r="E91" i="62"/>
  <c r="E83" i="62"/>
  <c r="O66" i="62"/>
  <c r="G77" i="62"/>
  <c r="G78" i="62"/>
  <c r="G92" i="62"/>
  <c r="Q66" i="62"/>
  <c r="Q74" i="62"/>
  <c r="K59" i="62"/>
  <c r="K62" i="62"/>
  <c r="I117" i="58"/>
  <c r="G118" i="58"/>
  <c r="Q57" i="62"/>
  <c r="I85" i="62"/>
  <c r="Q73" i="62"/>
  <c r="U78" i="62"/>
  <c r="O65" i="62"/>
  <c r="E70" i="62"/>
  <c r="U73" i="62"/>
  <c r="U79" i="62"/>
  <c r="U61" i="62"/>
  <c r="K90" i="62"/>
  <c r="I108" i="62"/>
  <c r="I59" i="62"/>
  <c r="I69" i="62"/>
  <c r="E77" i="62"/>
  <c r="E74" i="62"/>
  <c r="G67" i="62"/>
  <c r="Q71" i="62"/>
  <c r="G65" i="62"/>
  <c r="U66" i="62"/>
  <c r="U63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0" i="1"/>
  <c r="U162" i="58"/>
  <c r="H4" i="50"/>
  <c r="F4" i="62"/>
  <c r="U162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63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54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54" i="63" s="1"/>
  <c r="Q58" i="63"/>
  <c r="H52" i="63"/>
  <c r="I154" i="63" s="1"/>
  <c r="S58" i="63"/>
  <c r="J52" i="63"/>
  <c r="K154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S98" i="58" l="1"/>
  <c r="S97" i="58"/>
  <c r="O98" i="58"/>
  <c r="O39" i="58" s="1"/>
  <c r="O97" i="58"/>
  <c r="O38" i="58" s="1"/>
  <c r="U97" i="58"/>
  <c r="U38" i="58" s="1"/>
  <c r="U98" i="58"/>
  <c r="U39" i="58" s="1"/>
  <c r="Q98" i="58"/>
  <c r="Q39" i="58" s="1"/>
  <c r="Q97" i="58"/>
  <c r="Q38" i="58" s="1"/>
  <c r="K95" i="62"/>
  <c r="E98" i="62"/>
  <c r="K106" i="62"/>
  <c r="G116" i="62"/>
  <c r="K104" i="62"/>
  <c r="K121" i="62"/>
  <c r="G112" i="62"/>
  <c r="G111" i="62"/>
  <c r="I98" i="62"/>
  <c r="G98" i="62"/>
  <c r="I121" i="62"/>
  <c r="K119" i="62"/>
  <c r="G97" i="62"/>
  <c r="E127" i="62"/>
  <c r="K98" i="62"/>
  <c r="G107" i="62"/>
  <c r="E106" i="62"/>
  <c r="G123" i="62"/>
  <c r="G100" i="62"/>
  <c r="K113" i="62"/>
  <c r="G96" i="62"/>
  <c r="I116" i="62"/>
  <c r="E124" i="62"/>
  <c r="K112" i="62"/>
  <c r="K99" i="62"/>
  <c r="E110" i="62"/>
  <c r="K109" i="62"/>
  <c r="G102" i="62"/>
  <c r="E103" i="62"/>
  <c r="K111" i="62"/>
  <c r="I118" i="62"/>
  <c r="E100" i="62"/>
  <c r="E108" i="62"/>
  <c r="G109" i="62"/>
  <c r="K122" i="62"/>
  <c r="K125" i="62"/>
  <c r="E112" i="62"/>
  <c r="E102" i="62"/>
  <c r="I106" i="62"/>
  <c r="K114" i="62"/>
  <c r="G103" i="62"/>
  <c r="K123" i="62"/>
  <c r="E118" i="62"/>
  <c r="K97" i="62"/>
  <c r="K118" i="62"/>
  <c r="K108" i="62"/>
  <c r="E116" i="62"/>
  <c r="I104" i="62"/>
  <c r="G120" i="62"/>
  <c r="G101" i="62"/>
  <c r="E121" i="62"/>
  <c r="G119" i="62"/>
  <c r="I95" i="62"/>
  <c r="E119" i="62"/>
  <c r="G124" i="62"/>
  <c r="K117" i="62"/>
  <c r="K105" i="62"/>
  <c r="G121" i="62"/>
  <c r="E96" i="62"/>
  <c r="I123" i="62"/>
  <c r="I109" i="62"/>
  <c r="G110" i="62"/>
  <c r="G106" i="62"/>
  <c r="I111" i="62"/>
  <c r="I107" i="62"/>
  <c r="I100" i="62"/>
  <c r="E99" i="62"/>
  <c r="K110" i="62"/>
  <c r="E114" i="62"/>
  <c r="I102" i="62"/>
  <c r="G115" i="62"/>
  <c r="I127" i="62"/>
  <c r="G95" i="62"/>
  <c r="G105" i="62"/>
  <c r="E107" i="62"/>
  <c r="I99" i="62"/>
  <c r="I124" i="62"/>
  <c r="E105" i="62"/>
  <c r="I122" i="62"/>
  <c r="I120" i="62"/>
  <c r="B128" i="62"/>
  <c r="E128" i="62" s="1"/>
  <c r="G125" i="62"/>
  <c r="K102" i="62"/>
  <c r="E95" i="62"/>
  <c r="G113" i="62"/>
  <c r="I126" i="62"/>
  <c r="E122" i="62"/>
  <c r="I112" i="62"/>
  <c r="E120" i="62"/>
  <c r="I114" i="62"/>
  <c r="E97" i="62"/>
  <c r="K96" i="62"/>
  <c r="I119" i="62"/>
  <c r="K116" i="62"/>
  <c r="E109" i="62"/>
  <c r="E126" i="62"/>
  <c r="G117" i="62"/>
  <c r="G118" i="62"/>
  <c r="I105" i="62"/>
  <c r="K127" i="62"/>
  <c r="I113" i="62"/>
  <c r="I115" i="62"/>
  <c r="E115" i="62"/>
  <c r="K120" i="62"/>
  <c r="G114" i="62"/>
  <c r="E123" i="62"/>
  <c r="I103" i="62"/>
  <c r="G99" i="62"/>
  <c r="K107" i="62"/>
  <c r="G104" i="62"/>
  <c r="E117" i="62"/>
  <c r="K126" i="62"/>
  <c r="G126" i="62"/>
  <c r="K103" i="62"/>
  <c r="I117" i="62"/>
  <c r="K101" i="62"/>
  <c r="I125" i="62"/>
  <c r="I110" i="62"/>
  <c r="E101" i="62"/>
  <c r="G108" i="62"/>
  <c r="E104" i="62"/>
  <c r="Q61" i="63"/>
  <c r="S38" i="58"/>
  <c r="S61" i="63"/>
  <c r="M62" i="63"/>
  <c r="O62" i="63" s="1"/>
  <c r="U61" i="63"/>
  <c r="G217" i="45"/>
  <c r="H217" i="45" s="1"/>
  <c r="S39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G62" i="63" l="1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L94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L95" i="62" l="1"/>
  <c r="O94" i="62"/>
  <c r="U94" i="62"/>
  <c r="Q94" i="62"/>
  <c r="S94" i="62"/>
  <c r="S93" i="62"/>
  <c r="Q93" i="62"/>
  <c r="O93" i="62"/>
  <c r="U93" i="62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S95" i="62" l="1"/>
  <c r="O95" i="62"/>
  <c r="U95" i="62"/>
  <c r="Q95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O97" i="62" l="1"/>
  <c r="O38" i="62" s="1"/>
  <c r="O98" i="62"/>
  <c r="O39" i="62" s="1"/>
  <c r="Q97" i="62"/>
  <c r="Q38" i="62" s="1"/>
  <c r="Q98" i="62"/>
  <c r="Q39" i="62" s="1"/>
  <c r="U97" i="62"/>
  <c r="U38" i="62" s="1"/>
  <c r="U98" i="62"/>
  <c r="U39" i="62" s="1"/>
  <c r="S97" i="62"/>
  <c r="S38" i="62" s="1"/>
  <c r="S98" i="62"/>
  <c r="S39" i="62" s="1"/>
  <c r="B138" i="62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B145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B146" i="62" l="1"/>
  <c r="I145" i="62"/>
  <c r="E145" i="62"/>
  <c r="K145" i="62"/>
  <c r="G145" i="62"/>
  <c r="K144" i="62"/>
  <c r="I144" i="62"/>
  <c r="G144" i="62"/>
  <c r="E144" i="62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B147" i="62" l="1"/>
  <c r="I146" i="62"/>
  <c r="G146" i="62"/>
  <c r="K146" i="62"/>
  <c r="E146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48" i="62" l="1"/>
  <c r="B149" i="62" s="1"/>
  <c r="G147" i="62"/>
  <c r="K147" i="62"/>
  <c r="E147" i="62"/>
  <c r="I147" i="62"/>
  <c r="B137" i="58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B150" i="62" l="1"/>
  <c r="K149" i="62"/>
  <c r="K156" i="62" s="1"/>
  <c r="G149" i="62"/>
  <c r="G156" i="62" s="1"/>
  <c r="I149" i="62"/>
  <c r="I156" i="62" s="1"/>
  <c r="E149" i="62"/>
  <c r="E156" i="62" s="1"/>
  <c r="G148" i="62"/>
  <c r="I148" i="62"/>
  <c r="K148" i="62"/>
  <c r="E148" i="62"/>
  <c r="B138" i="58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B151" i="62" l="1"/>
  <c r="E150" i="62"/>
  <c r="K150" i="62"/>
  <c r="G150" i="62"/>
  <c r="I150" i="62"/>
  <c r="B139" i="58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52" i="62" l="1"/>
  <c r="K151" i="62"/>
  <c r="G151" i="62"/>
  <c r="I151" i="62"/>
  <c r="E151" i="62"/>
  <c r="B140" i="58"/>
  <c r="B141" i="58" s="1"/>
  <c r="B142" i="58" s="1"/>
  <c r="B143" i="58" s="1"/>
  <c r="B144" i="58" s="1"/>
  <c r="B145" i="58" s="1"/>
  <c r="B146" i="58" s="1"/>
  <c r="B147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K152" i="62" l="1"/>
  <c r="K155" i="62" s="1"/>
  <c r="G152" i="62"/>
  <c r="G155" i="62" s="1"/>
  <c r="I152" i="62"/>
  <c r="I155" i="62" s="1"/>
  <c r="E152" i="62"/>
  <c r="E155" i="62" s="1"/>
  <c r="B148" i="58"/>
  <c r="B149" i="58" s="1"/>
  <c r="B150" i="58" s="1"/>
  <c r="G147" i="58"/>
  <c r="E147" i="58"/>
  <c r="I147" i="58"/>
  <c r="K147" i="58"/>
  <c r="E146" i="58"/>
  <c r="G146" i="58"/>
  <c r="I146" i="58"/>
  <c r="K146" i="58"/>
  <c r="E145" i="58"/>
  <c r="G145" i="58"/>
  <c r="I145" i="58"/>
  <c r="K145" i="58"/>
  <c r="E144" i="58"/>
  <c r="G144" i="58"/>
  <c r="I144" i="58"/>
  <c r="K144" i="58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B151" i="58" l="1"/>
  <c r="E150" i="58"/>
  <c r="I150" i="58"/>
  <c r="G150" i="58"/>
  <c r="K150" i="58"/>
  <c r="E38" i="62"/>
  <c r="E39" i="62"/>
  <c r="I38" i="62"/>
  <c r="I39" i="62"/>
  <c r="G38" i="62"/>
  <c r="G39" i="62"/>
  <c r="K38" i="62"/>
  <c r="K39" i="62"/>
  <c r="K149" i="58"/>
  <c r="K156" i="58" s="1"/>
  <c r="E149" i="58"/>
  <c r="E156" i="58" s="1"/>
  <c r="G149" i="58"/>
  <c r="G156" i="58" s="1"/>
  <c r="I149" i="58"/>
  <c r="I156" i="58" s="1"/>
  <c r="G148" i="58"/>
  <c r="K148" i="58"/>
  <c r="I148" i="58"/>
  <c r="E148" i="58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B152" i="58" l="1"/>
  <c r="I151" i="58"/>
  <c r="E151" i="58"/>
  <c r="K151" i="58"/>
  <c r="G151" i="58"/>
  <c r="L80" i="63"/>
  <c r="F80" i="63"/>
  <c r="K80" i="63"/>
  <c r="G80" i="63"/>
  <c r="E80" i="63"/>
  <c r="J80" i="63"/>
  <c r="B81" i="63"/>
  <c r="H80" i="63"/>
  <c r="I80" i="63"/>
  <c r="S81" i="63"/>
  <c r="Q81" i="63"/>
  <c r="M82" i="63"/>
  <c r="O82" i="63" s="1"/>
  <c r="U81" i="63"/>
  <c r="E152" i="58" l="1"/>
  <c r="E155" i="58" s="1"/>
  <c r="I152" i="58"/>
  <c r="I155" i="58" s="1"/>
  <c r="G152" i="58"/>
  <c r="G155" i="58" s="1"/>
  <c r="K152" i="58"/>
  <c r="K155" i="58" s="1"/>
  <c r="I81" i="63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K38" i="58" l="1"/>
  <c r="K39" i="58"/>
  <c r="G38" i="58"/>
  <c r="G39" i="58"/>
  <c r="I38" i="58"/>
  <c r="I39" i="58"/>
  <c r="E38" i="58"/>
  <c r="E39" i="58"/>
  <c r="G82" i="63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M93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4" i="63" l="1"/>
  <c r="U93" i="63"/>
  <c r="S93" i="63"/>
  <c r="Q93" i="63"/>
  <c r="O93" i="63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M95" i="63" l="1"/>
  <c r="Q94" i="63"/>
  <c r="O94" i="63"/>
  <c r="U94" i="63"/>
  <c r="S94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M96" i="63" l="1"/>
  <c r="Q95" i="63"/>
  <c r="O95" i="63"/>
  <c r="U95" i="63"/>
  <c r="S95" i="63"/>
  <c r="B92" i="63"/>
  <c r="F91" i="63"/>
  <c r="H91" i="63"/>
  <c r="J91" i="63"/>
  <c r="K91" i="63"/>
  <c r="G91" i="63"/>
  <c r="I91" i="63"/>
  <c r="E91" i="63"/>
  <c r="L91" i="63"/>
  <c r="Q96" i="63" l="1"/>
  <c r="O96" i="63"/>
  <c r="U96" i="63"/>
  <c r="S96" i="63"/>
  <c r="H92" i="63"/>
  <c r="L92" i="63"/>
  <c r="F92" i="63"/>
  <c r="J92" i="63"/>
  <c r="I92" i="63"/>
  <c r="B93" i="63"/>
  <c r="E92" i="63"/>
  <c r="G92" i="63"/>
  <c r="K92" i="63"/>
  <c r="S98" i="63" l="1"/>
  <c r="S38" i="63" s="1"/>
  <c r="S99" i="63"/>
  <c r="S39" i="63" s="1"/>
  <c r="U98" i="63"/>
  <c r="U38" i="63" s="1"/>
  <c r="U99" i="63"/>
  <c r="U39" i="63" s="1"/>
  <c r="O98" i="63"/>
  <c r="O38" i="63" s="1"/>
  <c r="O99" i="63"/>
  <c r="O39" i="63" s="1"/>
  <c r="Q98" i="63"/>
  <c r="Q38" i="63" s="1"/>
  <c r="Q99" i="63"/>
  <c r="Q39" i="63" s="1"/>
  <c r="G93" i="63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B148" i="63" s="1"/>
  <c r="K145" i="63"/>
  <c r="I145" i="63"/>
  <c r="E145" i="63"/>
  <c r="G145" i="63"/>
  <c r="H145" i="63"/>
  <c r="L145" i="63"/>
  <c r="J145" i="63"/>
  <c r="F145" i="63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B149" i="63" l="1"/>
  <c r="B150" i="63" s="1"/>
  <c r="B151" i="63" s="1"/>
  <c r="L148" i="63"/>
  <c r="J148" i="63"/>
  <c r="F148" i="63"/>
  <c r="H148" i="63"/>
  <c r="E148" i="63"/>
  <c r="I148" i="63"/>
  <c r="K148" i="63"/>
  <c r="G148" i="63"/>
  <c r="F147" i="63"/>
  <c r="H147" i="63"/>
  <c r="J147" i="63"/>
  <c r="L147" i="63"/>
  <c r="K147" i="63"/>
  <c r="I147" i="63"/>
  <c r="E147" i="63"/>
  <c r="G147" i="63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B152" i="63" l="1"/>
  <c r="F151" i="63"/>
  <c r="H151" i="63"/>
  <c r="J151" i="63"/>
  <c r="L151" i="63"/>
  <c r="G151" i="63"/>
  <c r="K151" i="63"/>
  <c r="E151" i="63"/>
  <c r="I151" i="63"/>
  <c r="L150" i="63"/>
  <c r="L157" i="63" s="1"/>
  <c r="F150" i="63"/>
  <c r="F157" i="63" s="1"/>
  <c r="H150" i="63"/>
  <c r="H157" i="63" s="1"/>
  <c r="J150" i="63"/>
  <c r="J157" i="63" s="1"/>
  <c r="I150" i="63"/>
  <c r="I157" i="63" s="1"/>
  <c r="E150" i="63"/>
  <c r="E157" i="63" s="1"/>
  <c r="G150" i="63"/>
  <c r="G157" i="63" s="1"/>
  <c r="K150" i="63"/>
  <c r="K157" i="63" s="1"/>
  <c r="H149" i="63"/>
  <c r="J149" i="63"/>
  <c r="L149" i="63"/>
  <c r="F149" i="63"/>
  <c r="I149" i="63"/>
  <c r="K149" i="63"/>
  <c r="G149" i="63"/>
  <c r="E149" i="63"/>
  <c r="B153" i="63" l="1"/>
  <c r="L152" i="63"/>
  <c r="F152" i="63"/>
  <c r="H152" i="63"/>
  <c r="J152" i="63"/>
  <c r="G152" i="63"/>
  <c r="K152" i="63"/>
  <c r="E152" i="63"/>
  <c r="I152" i="63"/>
  <c r="L153" i="63" l="1"/>
  <c r="L156" i="63" s="1"/>
  <c r="F153" i="63"/>
  <c r="F156" i="63" s="1"/>
  <c r="H153" i="63"/>
  <c r="H156" i="63" s="1"/>
  <c r="J153" i="63"/>
  <c r="J156" i="63" s="1"/>
  <c r="G153" i="63"/>
  <c r="G156" i="63" s="1"/>
  <c r="K153" i="63"/>
  <c r="K156" i="63" s="1"/>
  <c r="E153" i="63"/>
  <c r="E156" i="63" s="1"/>
  <c r="I153" i="63"/>
  <c r="I156" i="63" s="1"/>
  <c r="I38" i="63" l="1"/>
  <c r="I39" i="63"/>
  <c r="E38" i="63"/>
  <c r="E39" i="63"/>
  <c r="K38" i="63"/>
  <c r="K39" i="63"/>
  <c r="G38" i="63"/>
  <c r="G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<sst xmlns="http://schemas.openxmlformats.org/spreadsheetml/2006/main" count="8185" uniqueCount="4025">
  <si>
    <t>Raumentwicklung</t>
  </si>
  <si>
    <t>www.fpre.ch</t>
  </si>
  <si>
    <t>Datenstand:</t>
  </si>
  <si>
    <t>Unteres</t>
  </si>
  <si>
    <t>Mittleres</t>
  </si>
  <si>
    <t>Gehobenes</t>
  </si>
  <si>
    <t>Methode: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</si>
  <si>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</si>
  <si>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</si>
  <si>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</si>
  <si>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</si>
  <si>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</si>
  <si>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</si>
  <si>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</si>
  <si>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</si>
  <si>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</si>
  <si>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</si>
  <si>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</si>
  <si>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</si>
  <si>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</si>
  <si>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</si>
  <si>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</si>
  <si>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</si>
  <si>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</si>
  <si>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</si>
  <si>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</si>
  <si>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</si>
  <si>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</si>
  <si>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</si>
  <si>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</si>
  <si>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</si>
  <si>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</si>
  <si>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</si>
  <si>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</si>
  <si>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</si>
  <si>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</si>
  <si>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</si>
  <si>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</si>
  <si>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</si>
  <si>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</si>
  <si>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</si>
  <si>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</si>
  <si>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</si>
  <si>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</si>
  <si>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</si>
  <si>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</si>
  <si>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</si>
  <si>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</si>
  <si>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</si>
  <si>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</si>
  <si>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</si>
  <si>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</si>
  <si>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</si>
  <si>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</si>
  <si>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</si>
  <si>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</si>
  <si>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</si>
  <si>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</si>
  <si>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</si>
  <si>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</si>
  <si>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</si>
  <si>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</si>
  <si>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</si>
  <si>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</si>
  <si>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</si>
  <si>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</si>
  <si>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</si>
  <si>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</si>
  <si>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</si>
  <si>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</si>
  <si>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</si>
  <si>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</si>
  <si>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</si>
  <si>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</si>
  <si>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</si>
  <si>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</si>
  <si>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</si>
  <si>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</si>
  <si>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</si>
  <si>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</si>
  <si>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</si>
  <si>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</si>
  <si>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</si>
  <si>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</si>
  <si>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</si>
  <si>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</si>
  <si>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</si>
  <si>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</si>
  <si>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</si>
  <si>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</si>
  <si>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</si>
  <si>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</si>
  <si>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</si>
  <si>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</si>
  <si>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</si>
  <si>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</si>
  <si>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</si>
  <si>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</si>
  <si>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</si>
  <si>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</si>
  <si>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</si>
  <si>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</si>
  <si>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</si>
  <si>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</si>
  <si>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</si>
  <si>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</si>
  <si>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</si>
  <si>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</si>
  <si>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</si>
  <si>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</si>
  <si>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</si>
  <si>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</si>
  <si>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</si>
  <si>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</si>
  <si>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</si>
  <si>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</si>
  <si>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</si>
  <si>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</si>
  <si>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</si>
  <si>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</si>
  <si>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</si>
  <si>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</si>
  <si>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</si>
  <si>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</si>
  <si>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</si>
  <si>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</si>
  <si>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</si>
  <si>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</si>
  <si>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</si>
  <si>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</si>
  <si>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</si>
  <si>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</si>
  <si>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</si>
  <si>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</si>
  <si>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</si>
  <si>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</si>
  <si>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</si>
  <si>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</si>
  <si>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</si>
  <si>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</si>
  <si>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</si>
  <si>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</si>
  <si>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</si>
  <si>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</si>
  <si>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</si>
  <si>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</si>
  <si>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</si>
  <si>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</si>
  <si>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</si>
  <si>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</si>
  <si>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</si>
  <si>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</si>
  <si>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</si>
  <si>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</si>
  <si>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</si>
  <si>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</si>
  <si>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</si>
  <si>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</si>
  <si>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</si>
  <si>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</si>
  <si>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</si>
  <si>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</si>
  <si>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</si>
  <si>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</si>
  <si>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</si>
  <si>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</si>
  <si>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</si>
  <si>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</si>
  <si>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</si>
  <si>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</si>
  <si>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</si>
  <si>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</si>
  <si>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</si>
  <si>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</si>
  <si>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</si>
  <si>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</si>
  <si>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</si>
  <si>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</si>
  <si>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</si>
  <si>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</si>
  <si>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</si>
  <si>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</si>
  <si>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</si>
  <si>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</si>
  <si>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</si>
  <si>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</si>
  <si>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</si>
  <si>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</si>
  <si>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</si>
  <si>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</si>
  <si>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</si>
  <si>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</si>
  <si>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</si>
  <si>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</si>
  <si>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</si>
  <si>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</si>
  <si>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</si>
  <si>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</si>
  <si>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</si>
  <si>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</si>
  <si>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</si>
  <si>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</si>
  <si>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</si>
  <si>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</si>
  <si>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</si>
  <si>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</si>
  <si>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</si>
  <si>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</si>
  <si>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</si>
  <si>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</si>
  <si>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</si>
  <si>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</si>
  <si>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</si>
  <si>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</si>
  <si>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</si>
  <si>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</si>
  <si>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</si>
  <si>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</si>
  <si>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</si>
  <si>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</si>
  <si>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</si>
  <si>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</si>
  <si>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</si>
  <si>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</si>
  <si>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</si>
  <si>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</si>
  <si>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</si>
  <si>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</si>
  <si>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</si>
  <si>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</si>
  <si>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</si>
  <si>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</si>
  <si>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</si>
  <si>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</si>
  <si>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</si>
  <si>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</si>
  <si>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</si>
  <si>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</si>
  <si>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</si>
  <si>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</si>
  <si>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</si>
  <si>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</si>
  <si>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</si>
  <si>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</si>
  <si>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</si>
  <si>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</si>
  <si>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</si>
  <si>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</si>
  <si>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</si>
  <si>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</si>
  <si>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</si>
  <si>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</si>
  <si>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</si>
  <si>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</si>
  <si>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</si>
  <si>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</si>
  <si>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</si>
  <si>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</si>
  <si>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</si>
  <si>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</si>
  <si>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</si>
  <si>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</si>
  <si>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</si>
  <si>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</si>
  <si>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</si>
  <si>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</si>
  <si>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</si>
  <si>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</si>
  <si>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</si>
  <si>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</si>
  <si>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</si>
  <si>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</si>
  <si>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</si>
  <si>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</si>
  <si>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</si>
  <si>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</si>
  <si>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</si>
  <si>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</si>
  <si>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</si>
  <si>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</si>
  <si>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</si>
  <si>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</si>
  <si>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</si>
  <si>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</si>
  <si>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</si>
  <si>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</si>
  <si>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</si>
  <si>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</si>
  <si>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</si>
  <si>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</si>
  <si>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</si>
  <si>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</si>
  <si>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</si>
  <si>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</si>
  <si>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</si>
  <si>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</si>
  <si>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</si>
  <si>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</si>
  <si>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</si>
  <si>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</si>
  <si>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</si>
  <si>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</si>
  <si>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</si>
  <si>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</si>
  <si>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</si>
  <si>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</si>
  <si>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</si>
  <si>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</si>
  <si>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</si>
  <si>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</si>
  <si>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</si>
  <si>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</si>
  <si>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</si>
  <si>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</si>
  <si>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</si>
  <si>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</si>
  <si>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</si>
  <si>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</si>
  <si>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</si>
  <si>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</si>
  <si>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</si>
  <si>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</si>
  <si>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</si>
  <si>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</si>
  <si>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</si>
  <si>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</si>
  <si>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</si>
  <si>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</si>
  <si>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</si>
  <si>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</si>
  <si>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</si>
  <si>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</si>
  <si>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</si>
  <si>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</si>
  <si>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</si>
  <si>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</si>
  <si>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</si>
  <si>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</si>
  <si>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</si>
  <si>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</si>
  <si>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</si>
  <si>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</si>
  <si>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</si>
  <si>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</si>
  <si>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</si>
  <si>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</si>
  <si>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</si>
  <si>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</si>
  <si>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</si>
  <si>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</si>
  <si>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</si>
  <si>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</si>
  <si>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</si>
  <si>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</si>
  <si>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</si>
  <si>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</si>
  <si>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</si>
  <si>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</si>
  <si>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</si>
  <si>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</si>
  <si>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</si>
  <si>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</si>
  <si>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</si>
  <si>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</si>
  <si>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</si>
  <si>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</si>
  <si>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</si>
  <si>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</si>
  <si>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</si>
  <si>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</si>
  <si>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</si>
  <si>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</si>
  <si>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</si>
  <si>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</si>
  <si>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</si>
  <si>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</si>
  <si>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</si>
  <si>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</si>
  <si>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</si>
  <si>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</si>
  <si>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</si>
  <si>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</si>
  <si>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</si>
  <si>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</si>
  <si>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</si>
  <si>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</si>
  <si>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</si>
  <si>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</si>
  <si>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</si>
  <si>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</si>
  <si>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</si>
  <si>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</si>
  <si>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</si>
  <si>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</si>
  <si>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</si>
  <si>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</si>
  <si>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</si>
  <si>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</si>
  <si>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</si>
  <si>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</si>
  <si>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</si>
  <si>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</si>
  <si>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</si>
  <si>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</si>
  <si>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</si>
  <si>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</si>
  <si>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</si>
  <si>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</si>
  <si>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</si>
  <si>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</si>
  <si>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</si>
  <si>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</si>
  <si>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</si>
  <si>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</si>
  <si>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</si>
  <si>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</si>
  <si>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</si>
  <si>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</si>
  <si>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</si>
  <si>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</si>
  <si>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</si>
  <si>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</si>
  <si>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</si>
  <si>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</si>
  <si>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</si>
  <si>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</si>
  <si>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</si>
  <si>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</si>
  <si>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</si>
  <si>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</si>
  <si>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</si>
  <si>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</si>
  <si>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</si>
  <si>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</si>
  <si>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</si>
  <si>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</si>
  <si>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</si>
  <si>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</si>
  <si>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</si>
  <si>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</si>
  <si>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</si>
  <si>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</si>
  <si>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</si>
  <si>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</si>
  <si>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</si>
  <si>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</si>
  <si>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</si>
  <si>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</si>
  <si>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</si>
  <si>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</si>
  <si>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</si>
  <si>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</si>
  <si>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</si>
  <si>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</si>
  <si>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</si>
  <si>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</si>
  <si>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</si>
  <si>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</si>
  <si>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</si>
  <si>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</si>
  <si>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</si>
  <si>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</si>
  <si>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</si>
  <si>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</si>
  <si>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</si>
  <si>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</si>
  <si>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</si>
  <si>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</si>
  <si>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</si>
  <si>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</si>
  <si>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</si>
  <si>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</si>
  <si>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</si>
  <si>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</si>
  <si>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</si>
  <si>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</si>
  <si>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</si>
  <si>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</si>
  <si>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</si>
  <si>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</si>
  <si>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</si>
  <si>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</si>
  <si>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</si>
  <si>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</si>
  <si>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</si>
  <si>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</si>
  <si>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</si>
  <si>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</si>
  <si>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</si>
  <si>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</si>
  <si>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</si>
  <si>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</si>
  <si>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</si>
  <si>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</si>
  <si>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</si>
  <si>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</si>
  <si>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</si>
  <si>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</si>
  <si>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</si>
  <si>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</si>
  <si>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</si>
  <si>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</si>
  <si>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</si>
  <si>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</si>
  <si>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</si>
  <si>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</si>
  <si>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</si>
  <si>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</si>
  <si>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</si>
  <si>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</si>
  <si>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</si>
  <si>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</si>
  <si>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</si>
  <si>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</si>
  <si>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</si>
  <si>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</si>
  <si>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</si>
  <si>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</si>
  <si>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</si>
  <si>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</si>
  <si>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</si>
  <si>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</si>
  <si>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</si>
  <si>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</si>
  <si>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</si>
  <si>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</si>
  <si>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</si>
  <si>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</si>
  <si>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</si>
  <si>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</si>
  <si>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</si>
  <si>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</si>
  <si>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</si>
  <si>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</si>
  <si>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</si>
  <si>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</si>
  <si>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</si>
  <si>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</si>
  <si>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</si>
  <si>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</si>
  <si>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</si>
  <si>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</si>
  <si>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</si>
  <si>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</si>
  <si>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</si>
  <si>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</si>
  <si>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</si>
  <si>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</si>
  <si>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</si>
  <si>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</si>
  <si>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</si>
  <si>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</si>
  <si>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</si>
  <si>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</si>
  <si>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</si>
  <si>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</si>
  <si>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</si>
  <si>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</si>
  <si>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</si>
  <si>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</si>
  <si>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</si>
  <si>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</si>
  <si>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</si>
  <si>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</si>
  <si>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</si>
  <si>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</si>
  <si>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</si>
  <si>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</si>
  <si>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</si>
  <si>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</si>
  <si>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</si>
  <si>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</si>
  <si>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</si>
  <si>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</si>
  <si>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</si>
  <si>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</si>
  <si>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</si>
  <si>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</si>
  <si>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</si>
  <si>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</si>
  <si>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</si>
  <si>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</si>
  <si>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</si>
  <si>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</si>
  <si>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</si>
  <si>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</si>
  <si>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</si>
  <si>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</si>
  <si>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</si>
  <si>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</si>
  <si>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</si>
  <si>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</si>
  <si>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</si>
  <si>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</si>
  <si>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</si>
  <si>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</si>
  <si>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</si>
  <si>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</si>
  <si>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</si>
  <si>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</si>
  <si>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</si>
  <si>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</si>
  <si>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</si>
  <si>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</si>
  <si>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</si>
  <si>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</si>
  <si>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</si>
  <si>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</si>
  <si>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</si>
  <si>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</si>
  <si>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</si>
  <si>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</si>
  <si>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</si>
  <si>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</si>
  <si>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</si>
  <si>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</si>
  <si>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</si>
  <si>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</si>
  <si>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</si>
  <si>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</si>
  <si>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</si>
  <si>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</si>
  <si>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</si>
  <si>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</si>
  <si>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</si>
  <si>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</si>
  <si>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</si>
  <si>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</si>
  <si>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</si>
  <si>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</si>
  <si>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</si>
  <si>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</si>
  <si>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</si>
  <si>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</si>
  <si>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</si>
  <si>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</si>
  <si>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</si>
  <si>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</si>
  <si>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</si>
  <si>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</si>
  <si>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</si>
  <si>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</si>
  <si>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</si>
  <si>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</si>
  <si>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</si>
  <si>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</si>
  <si>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</si>
  <si>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</si>
  <si>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</si>
  <si>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</si>
  <si>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</si>
  <si>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</si>
  <si>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</si>
  <si>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</si>
  <si>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</si>
  <si>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</si>
  <si>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</si>
  <si>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</si>
  <si>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</si>
  <si>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</si>
  <si>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</si>
  <si>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</si>
  <si>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</si>
  <si>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</si>
  <si>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</si>
  <si>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</si>
  <si>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</si>
  <si>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</si>
  <si>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</si>
  <si>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</si>
  <si>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</si>
  <si>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</si>
  <si>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</si>
  <si>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</si>
  <si>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</si>
  <si>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</si>
  <si>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</si>
  <si>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</si>
  <si>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</si>
  <si>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</si>
  <si>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</si>
  <si>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</si>
  <si>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</si>
  <si>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</si>
  <si>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</si>
  <si>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</si>
  <si>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</si>
  <si>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</si>
  <si>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</si>
  <si>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</si>
  <si>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</si>
  <si>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</si>
  <si>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</si>
  <si>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</si>
  <si>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</si>
  <si>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</si>
  <si>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</si>
  <si>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</si>
  <si>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</si>
  <si>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</si>
  <si>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</si>
  <si>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</si>
  <si>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</si>
  <si>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</si>
  <si>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</si>
  <si>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</si>
  <si>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</si>
  <si>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</si>
  <si>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</si>
  <si>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</si>
  <si>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</si>
  <si>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</si>
  <si>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</si>
  <si>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</si>
  <si>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</si>
  <si>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</si>
  <si>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</si>
  <si>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</si>
  <si>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</si>
  <si>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</si>
  <si>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</si>
  <si>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</si>
  <si>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</si>
  <si>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</si>
  <si>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</si>
  <si>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</si>
  <si>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</si>
  <si>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</si>
  <si>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</si>
  <si>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</si>
  <si>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</si>
  <si>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</si>
  <si>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</si>
  <si>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</si>
  <si>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</si>
  <si>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</si>
  <si>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</si>
  <si>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</si>
  <si>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</si>
  <si>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</si>
  <si>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</si>
  <si>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</si>
  <si>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</si>
  <si>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</si>
  <si>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</si>
  <si>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</si>
  <si>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</si>
  <si>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</si>
  <si>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</si>
  <si>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</si>
  <si>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</si>
  <si>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</si>
  <si>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</si>
  <si>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</si>
  <si>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</si>
  <si>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</si>
  <si>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</si>
  <si>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</si>
  <si>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</si>
  <si>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</si>
  <si>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</si>
  <si>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</si>
  <si>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</si>
  <si>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</si>
  <si>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</si>
  <si>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</si>
  <si>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</si>
  <si>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</si>
  <si>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</si>
  <si>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</si>
  <si>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</si>
  <si>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</si>
  <si>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</si>
  <si>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</si>
  <si>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</si>
  <si>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</si>
  <si>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</si>
  <si>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</si>
  <si>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</si>
  <si>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</si>
  <si>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</si>
  <si>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</si>
  <si>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</si>
  <si>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</si>
  <si>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</si>
  <si>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</si>
  <si>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</si>
  <si>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</si>
  <si>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</si>
  <si>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</si>
  <si>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</si>
  <si>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</si>
  <si>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</si>
  <si>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</si>
  <si>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</si>
  <si>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</si>
  <si>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</si>
  <si>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</si>
  <si>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</si>
  <si>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</si>
  <si>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</si>
  <si>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</si>
  <si>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</si>
  <si>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</si>
  <si>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</si>
  <si>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</si>
  <si>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</si>
  <si>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</si>
  <si>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</si>
  <si>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</si>
  <si>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</si>
  <si>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</si>
  <si>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</si>
  <si>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</si>
  <si>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</si>
  <si>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</si>
  <si>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</si>
  <si>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</si>
  <si>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</si>
  <si>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</si>
  <si>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</si>
  <si>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</si>
  <si>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</si>
  <si>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</si>
  <si>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</si>
  <si>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</si>
  <si>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</si>
  <si>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</si>
  <si>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</si>
  <si>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</si>
  <si>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</si>
  <si>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</si>
  <si>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</si>
  <si>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</si>
  <si>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</si>
  <si>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</si>
  <si>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</si>
  <si>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</si>
  <si>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</si>
  <si>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</si>
  <si>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</si>
  <si>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</si>
  <si>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</si>
  <si>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</si>
  <si>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</si>
  <si>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</si>
  <si>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</si>
  <si>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</si>
  <si>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</si>
  <si>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</si>
  <si>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</si>
  <si>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</si>
  <si>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</si>
  <si>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</si>
  <si>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</si>
  <si>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</si>
  <si>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</si>
  <si>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</si>
  <si>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</si>
  <si>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</si>
  <si>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</si>
  <si>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</si>
  <si>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</si>
  <si>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</si>
  <si>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</si>
  <si>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</si>
  <si>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</si>
  <si>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</si>
  <si>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</si>
  <si>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</si>
  <si>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</si>
  <si>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</si>
  <si>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</si>
  <si>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</si>
  <si>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</si>
  <si>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</si>
  <si>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</si>
  <si>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</si>
  <si>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</si>
  <si>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</si>
  <si>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</si>
  <si>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</si>
  <si>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</si>
  <si>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</si>
  <si>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</si>
  <si>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</si>
  <si>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</si>
  <si>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</si>
  <si>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</si>
  <si>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</si>
  <si>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</si>
  <si>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</si>
  <si>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</si>
  <si>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</si>
  <si>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</si>
  <si>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</si>
  <si>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</si>
  <si>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</si>
  <si>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</si>
  <si>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</si>
  <si>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</si>
  <si>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</si>
  <si>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</si>
  <si>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</si>
  <si>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</si>
  <si>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</si>
  <si>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</si>
  <si>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</si>
  <si>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</si>
  <si>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</si>
  <si>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</si>
  <si>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</si>
  <si>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</si>
  <si>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</si>
  <si>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</si>
  <si>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</si>
  <si>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</si>
  <si>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</si>
  <si>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</si>
  <si>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</si>
  <si>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</si>
  <si>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</si>
  <si>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</si>
  <si>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</si>
  <si>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</si>
  <si>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</si>
  <si>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</si>
  <si>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</si>
  <si>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</si>
  <si>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</si>
  <si>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</si>
  <si>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</si>
  <si>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</si>
  <si>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</si>
  <si>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</si>
  <si>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</si>
  <si>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</si>
  <si>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</si>
  <si>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</si>
  <si>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</si>
  <si>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</si>
  <si>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</si>
  <si>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</si>
  <si>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</si>
  <si>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</si>
  <si>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</si>
  <si>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</si>
  <si>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</si>
  <si>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</si>
  <si>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</si>
  <si>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</si>
  <si>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</si>
  <si>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</si>
  <si>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</si>
  <si>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</si>
  <si>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</si>
  <si>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</si>
  <si>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</si>
  <si>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</si>
  <si>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</si>
  <si>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</si>
  <si>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</si>
  <si>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</si>
  <si>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</si>
  <si>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</si>
  <si>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</si>
  <si>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</si>
  <si>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</si>
  <si>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</si>
  <si>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</si>
  <si>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</si>
  <si>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</si>
  <si>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</si>
  <si>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</si>
  <si>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</si>
  <si>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</si>
  <si>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</si>
  <si>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</si>
  <si>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</si>
  <si>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</si>
  <si>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</si>
  <si>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</si>
  <si>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</si>
  <si>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</si>
  <si>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</si>
  <si>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</si>
  <si>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</si>
  <si>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</si>
  <si>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</si>
  <si>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</si>
  <si>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</si>
  <si>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</si>
  <si>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</si>
  <si>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</si>
  <si>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</si>
  <si>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</si>
  <si>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</si>
  <si>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</si>
  <si>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</si>
  <si>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</si>
  <si>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</si>
  <si>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</si>
  <si>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</si>
  <si>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</si>
  <si>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</si>
  <si>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</si>
  <si>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</si>
  <si>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</si>
  <si>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</si>
  <si>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</si>
  <si>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</si>
  <si>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</si>
  <si>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</si>
  <si>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</si>
  <si>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</si>
  <si>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</si>
  <si>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</si>
  <si>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</si>
  <si>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</si>
  <si>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</si>
  <si>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</si>
  <si>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</si>
  <si>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</si>
  <si>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</si>
  <si>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</si>
  <si>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</si>
  <si>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</si>
  <si>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</si>
  <si>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</si>
  <si>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</si>
  <si>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</si>
  <si>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</si>
  <si>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</si>
  <si>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</si>
  <si>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</si>
  <si>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</si>
  <si>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</si>
  <si>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</si>
  <si>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</si>
  <si>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</si>
  <si>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</si>
  <si>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</si>
  <si>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</si>
  <si>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</si>
  <si>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</si>
  <si>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</si>
  <si>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</si>
  <si>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</si>
  <si>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</si>
  <si>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</si>
  <si>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</si>
  <si>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</si>
  <si>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</si>
  <si>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</si>
  <si>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</si>
  <si>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</si>
  <si>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</si>
  <si>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</si>
  <si>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</si>
  <si>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</si>
  <si>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</si>
  <si>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</si>
  <si>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</si>
  <si>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</si>
  <si>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</si>
  <si>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</si>
  <si>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</si>
  <si>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</si>
  <si>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</si>
  <si>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</si>
  <si>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</si>
  <si>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</si>
  <si>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</si>
  <si>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</si>
  <si>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</si>
  <si>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</si>
  <si>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</si>
  <si>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</si>
  <si>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</si>
  <si>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</si>
  <si>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</si>
  <si>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</si>
  <si>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</si>
  <si>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</si>
  <si>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</si>
  <si>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</si>
  <si>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</si>
  <si>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</si>
  <si>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</si>
  <si>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</si>
  <si>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</si>
  <si>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</si>
  <si>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</si>
  <si>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</si>
  <si>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</si>
  <si>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</si>
  <si>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</si>
  <si>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</si>
  <si>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</si>
  <si>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</si>
  <si>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</si>
  <si>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</si>
  <si>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</si>
  <si>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</si>
  <si>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</si>
  <si>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</si>
  <si>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</si>
  <si>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</si>
  <si>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</si>
  <si>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</si>
  <si>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</si>
  <si>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</si>
  <si>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</si>
  <si>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</si>
  <si>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</si>
  <si>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</si>
  <si>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</si>
  <si>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</si>
  <si>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</si>
  <si>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</si>
  <si>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</si>
  <si>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</si>
  <si>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</si>
  <si>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</si>
  <si>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</si>
  <si>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</si>
  <si>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</si>
  <si>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</si>
  <si>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</si>
  <si>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</si>
  <si>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</si>
  <si>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</si>
  <si>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</si>
  <si>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</si>
  <si>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</si>
  <si>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</si>
  <si>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</si>
  <si>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</si>
  <si>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</si>
  <si>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</si>
  <si>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</si>
  <si>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</si>
  <si>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</si>
  <si>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</si>
  <si>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</si>
  <si>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</si>
  <si>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</si>
  <si>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</si>
  <si>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</si>
  <si>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</si>
  <si>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</si>
  <si>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</si>
  <si>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</si>
  <si>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</si>
  <si>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</si>
  <si>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</si>
  <si>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</si>
  <si>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</si>
  <si>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</si>
  <si>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</si>
  <si>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</si>
  <si>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</si>
  <si>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</si>
  <si>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</si>
  <si>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</si>
  <si>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</si>
  <si>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</si>
  <si>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</si>
  <si>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</si>
  <si>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</si>
  <si>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</si>
  <si>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</si>
  <si>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</si>
  <si>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</si>
  <si>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</si>
  <si>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</si>
  <si>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</si>
  <si>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</si>
  <si>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</si>
  <si>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</si>
  <si>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</si>
  <si>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</si>
  <si>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</si>
  <si>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</si>
  <si>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</si>
  <si>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</si>
  <si>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</si>
  <si>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</si>
  <si>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</si>
  <si>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</si>
  <si>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</si>
  <si>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</si>
  <si>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</si>
  <si>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</si>
  <si>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</si>
  <si>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</si>
  <si>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</si>
  <si>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</si>
  <si>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</si>
  <si>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</si>
  <si>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</si>
  <si>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</si>
  <si>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</si>
  <si>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</si>
  <si>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</si>
  <si>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</si>
  <si>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</si>
  <si>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</si>
  <si>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</si>
  <si>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</si>
  <si>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</si>
  <si>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</si>
  <si>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</si>
  <si>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</si>
  <si>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</si>
  <si>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</si>
  <si>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</si>
  <si>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</si>
  <si>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</si>
  <si>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</si>
  <si>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</si>
  <si>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</si>
  <si>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</si>
  <si>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</si>
  <si>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</si>
  <si>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</si>
  <si>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</si>
  <si>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</si>
  <si>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</si>
  <si>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</si>
  <si>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</si>
  <si>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</si>
  <si>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</si>
  <si>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</si>
  <si>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</si>
  <si>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</si>
  <si>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</si>
  <si>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</si>
  <si>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</si>
  <si>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</si>
  <si>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</si>
  <si>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</si>
  <si>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</si>
  <si>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</si>
  <si>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</si>
  <si>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</si>
  <si>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</si>
  <si>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</si>
  <si>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</si>
  <si>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</si>
  <si>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</si>
  <si>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</si>
  <si>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</si>
  <si>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</si>
  <si>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</si>
  <si>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</si>
  <si>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</si>
  <si>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</si>
  <si>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</si>
  <si>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</si>
  <si>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</si>
  <si>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</si>
  <si>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</si>
  <si>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</si>
  <si>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</si>
  <si>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</si>
  <si>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</si>
  <si>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</si>
  <si>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</si>
  <si>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</si>
  <si>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</si>
  <si>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</si>
  <si>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</si>
  <si>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</si>
  <si>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</si>
  <si>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</si>
  <si>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</si>
  <si>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</si>
  <si>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</si>
  <si>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</si>
  <si>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</si>
  <si>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</si>
  <si>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</si>
  <si>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</si>
  <si>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</si>
  <si>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</si>
  <si>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</si>
  <si>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</si>
  <si>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</si>
  <si>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</si>
  <si>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</si>
  <si>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</si>
  <si>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</si>
  <si>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</si>
  <si>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</si>
  <si>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</si>
  <si>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</si>
  <si>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</si>
  <si>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</si>
  <si>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</si>
  <si>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</si>
  <si>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</si>
  <si>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</si>
  <si>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</si>
  <si>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</si>
  <si>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</si>
  <si>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</si>
  <si>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</si>
  <si>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</si>
  <si>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</si>
  <si>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</si>
  <si>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</si>
  <si>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</si>
  <si>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</si>
  <si>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</si>
  <si>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</si>
  <si>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</si>
  <si>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</si>
  <si>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</si>
  <si>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</si>
  <si>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</si>
  <si>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</si>
  <si>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</si>
  <si>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</si>
  <si>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</si>
  <si>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</si>
  <si>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</si>
  <si>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</si>
  <si>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</si>
  <si>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</si>
  <si>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</si>
  <si>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</si>
  <si>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</si>
  <si>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</si>
  <si>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</si>
  <si>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</si>
  <si>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</si>
  <si>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</si>
  <si>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</si>
  <si>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</si>
  <si>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</si>
  <si>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</si>
  <si>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</si>
  <si>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</si>
  <si>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</si>
  <si>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</si>
  <si>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</si>
  <si>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</si>
  <si>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</si>
  <si>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</si>
  <si>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</si>
  <si>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</si>
  <si>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</si>
  <si>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</si>
  <si>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</si>
  <si>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</si>
  <si>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</si>
  <si>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</si>
  <si>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</si>
  <si>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</si>
  <si>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</si>
  <si>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</si>
  <si>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</si>
  <si>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</si>
  <si>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</si>
  <si>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</si>
  <si>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</si>
  <si>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</si>
  <si>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</si>
  <si>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</si>
  <si>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</si>
  <si>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</si>
  <si>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</si>
  <si>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</si>
  <si>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</si>
  <si>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</si>
  <si>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</si>
  <si>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</si>
  <si>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</si>
  <si>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</si>
  <si>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</si>
  <si>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</si>
  <si>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</si>
  <si>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</si>
  <si>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</si>
  <si>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</si>
  <si>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</si>
  <si>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</si>
  <si>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</si>
  <si>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</si>
  <si>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</si>
  <si>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</si>
  <si>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</si>
  <si>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</si>
  <si>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</si>
  <si>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</si>
  <si>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</si>
  <si>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</si>
  <si>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</si>
  <si>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</si>
  <si>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</si>
  <si>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</si>
  <si>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</si>
  <si>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</si>
  <si>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</si>
  <si>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</si>
  <si>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</si>
  <si>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</si>
  <si>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</si>
  <si>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</si>
  <si>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</si>
  <si>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</si>
  <si>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</si>
  <si>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</si>
  <si>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</si>
  <si>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</si>
  <si>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</si>
  <si>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</si>
  <si>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</si>
  <si>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</si>
  <si>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</si>
  <si>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</si>
  <si>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</si>
  <si>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</si>
  <si>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</si>
  <si>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</si>
  <si>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</si>
  <si>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</si>
  <si>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</si>
  <si>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</si>
  <si>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</si>
  <si>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</si>
  <si>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</si>
  <si>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</si>
  <si>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</si>
  <si>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</si>
  <si>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</si>
  <si>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</si>
  <si>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</si>
  <si>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</si>
  <si>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</si>
  <si>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</si>
  <si>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</si>
  <si>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</si>
  <si>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</si>
  <si>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</si>
  <si>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</si>
  <si>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</si>
  <si>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</si>
  <si>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</si>
  <si>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</si>
  <si>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</si>
  <si>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</si>
  <si>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</si>
  <si>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</si>
  <si>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</si>
  <si>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</si>
  <si>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</si>
  <si>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</si>
  <si>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</si>
  <si>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</si>
  <si>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</si>
  <si>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</si>
  <si>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</si>
  <si>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</si>
  <si>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</si>
  <si>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</si>
  <si>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</si>
  <si>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</si>
  <si>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</si>
  <si>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</si>
  <si>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</si>
  <si>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</si>
  <si>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</si>
  <si>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</si>
  <si>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</si>
  <si>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</si>
  <si>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</si>
  <si>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</si>
  <si>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</si>
  <si>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</si>
  <si>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</si>
  <si>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</si>
  <si>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</si>
  <si>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</si>
  <si>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</si>
  <si>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</si>
  <si>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</si>
  <si>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</si>
  <si>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</si>
  <si>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</si>
  <si>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</si>
  <si>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</si>
  <si>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</si>
  <si>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</si>
  <si>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</si>
  <si>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</si>
  <si>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</si>
  <si>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</si>
  <si>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</si>
  <si>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</si>
  <si>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</si>
  <si>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</si>
  <si>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</si>
  <si>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</si>
  <si>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</si>
  <si>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</si>
  <si>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</si>
  <si>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</si>
  <si>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</si>
  <si>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</si>
  <si>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</si>
  <si>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</si>
  <si>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</si>
  <si>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</si>
  <si>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</si>
  <si>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</si>
  <si>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</si>
  <si>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</si>
  <si>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</si>
  <si>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</si>
  <si>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</si>
  <si>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</si>
  <si>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</si>
  <si>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</si>
  <si>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</si>
  <si>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</si>
  <si>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</si>
  <si>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</si>
  <si>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</si>
  <si>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</si>
  <si>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</si>
  <si>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</si>
  <si>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</si>
  <si>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</si>
  <si>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</si>
  <si>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</si>
  <si>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</si>
  <si>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</si>
  <si>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</si>
  <si>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</si>
  <si>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</si>
  <si>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</si>
  <si>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</si>
  <si>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</si>
  <si>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</si>
  <si>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</si>
  <si>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</si>
  <si>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</si>
  <si>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</si>
  <si>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</si>
  <si>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</si>
  <si>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</si>
  <si>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</si>
  <si>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</si>
  <si>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</si>
  <si>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</si>
  <si>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</si>
  <si>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</si>
  <si>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</si>
  <si>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</si>
  <si>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</si>
  <si>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</si>
  <si>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</si>
  <si>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</si>
  <si>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</si>
  <si>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</si>
  <si>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</si>
  <si>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</si>
  <si>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</si>
  <si>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</si>
  <si>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</si>
  <si>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</si>
  <si>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</si>
  <si>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</si>
  <si>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</si>
  <si>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</si>
  <si>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</si>
  <si>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</si>
  <si>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</si>
  <si>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</si>
  <si>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</si>
  <si>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</si>
  <si>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</si>
  <si>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</si>
  <si>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</si>
  <si>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</si>
  <si>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</si>
  <si>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</si>
  <si>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</si>
  <si>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</si>
  <si>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</si>
  <si>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</si>
  <si>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</si>
  <si>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</si>
  <si>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</si>
  <si>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</si>
  <si>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</si>
  <si>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</si>
  <si>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</si>
  <si>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</si>
  <si>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</si>
  <si>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</si>
  <si>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</si>
  <si>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</si>
  <si>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</si>
  <si>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</si>
  <si>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</si>
  <si>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</si>
  <si>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</si>
  <si>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</si>
  <si>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</si>
  <si>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</si>
  <si>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</si>
  <si>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</si>
  <si>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</si>
  <si>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</si>
  <si>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</si>
  <si>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</si>
  <si>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</si>
  <si>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</si>
  <si>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</si>
  <si>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</si>
  <si>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</si>
  <si>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</si>
  <si>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</si>
  <si>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</si>
  <si>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</si>
  <si>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</si>
  <si>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</si>
  <si>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</si>
  <si>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</si>
  <si>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</si>
  <si>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</si>
  <si>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</si>
  <si>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</si>
  <si>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</si>
  <si>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</si>
  <si>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</si>
  <si>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</si>
  <si>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</si>
  <si>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</si>
  <si>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</si>
  <si>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</si>
  <si>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</si>
  <si>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</si>
  <si>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</si>
  <si>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</si>
  <si>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</si>
  <si>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</si>
  <si>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</si>
  <si>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</si>
  <si>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</si>
  <si>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</si>
  <si>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</si>
  <si>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</si>
  <si>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</si>
  <si>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</si>
  <si>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</si>
  <si>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</si>
  <si>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</si>
  <si>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</si>
  <si>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</si>
  <si>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</si>
  <si>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</si>
  <si>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</si>
  <si>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</si>
  <si>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</si>
  <si>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</si>
  <si>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</si>
  <si>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</si>
  <si>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</si>
  <si>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</si>
  <si>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</si>
  <si>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</si>
  <si>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</si>
  <si>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</si>
  <si>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</si>
  <si>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</si>
  <si>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</si>
  <si>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</si>
  <si>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</si>
  <si>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</si>
  <si>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</si>
  <si>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</si>
  <si>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</si>
  <si>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</si>
  <si>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</si>
  <si>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</si>
  <si>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</si>
  <si>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</si>
  <si>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</si>
  <si>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</si>
  <si>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</si>
  <si>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</si>
  <si>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</si>
  <si>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</si>
  <si>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</si>
  <si>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</si>
  <si>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</si>
  <si>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</si>
  <si>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</si>
  <si>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</si>
  <si>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</si>
  <si>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</si>
  <si>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</si>
  <si>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</si>
  <si>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</si>
  <si>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</si>
  <si>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</si>
  <si>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</si>
  <si>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</si>
  <si>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</si>
  <si>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</si>
  <si>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</si>
  <si>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</si>
  <si>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</si>
  <si>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</si>
  <si>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</si>
  <si>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</si>
  <si>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</si>
  <si>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</si>
  <si>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</si>
  <si>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</si>
  <si>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</si>
  <si>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</si>
  <si>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</si>
  <si>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</si>
  <si>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</si>
  <si>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</si>
  <si>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</si>
  <si>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</si>
  <si>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</si>
  <si>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</si>
  <si>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</si>
  <si>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</si>
  <si>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</si>
  <si>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</si>
  <si>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</si>
  <si>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</si>
  <si>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</si>
  <si>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</si>
  <si>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</si>
  <si>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</si>
  <si>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</si>
  <si>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</si>
  <si>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</si>
  <si>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</si>
  <si>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</si>
  <si>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</si>
  <si>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</si>
  <si>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</si>
  <si>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</si>
  <si>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</si>
  <si>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</si>
  <si>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</si>
  <si>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</si>
  <si>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</si>
  <si>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</si>
  <si>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</si>
  <si>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</si>
  <si>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</si>
  <si>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</si>
  <si>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</si>
  <si>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</si>
  <si>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</si>
  <si>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</si>
  <si>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</si>
  <si>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</si>
  <si>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</si>
  <si>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</si>
  <si>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</si>
  <si>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</si>
  <si>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</si>
  <si>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</si>
  <si>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</si>
  <si>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</si>
  <si>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</si>
  <si>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</si>
  <si>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</si>
  <si>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</si>
  <si>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</si>
  <si>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</si>
  <si>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</si>
  <si>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</si>
  <si>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</si>
  <si>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</si>
  <si>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</si>
  <si>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</si>
  <si>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</si>
  <si>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</si>
  <si>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</si>
  <si>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</si>
  <si>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</si>
  <si>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</si>
  <si>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</si>
  <si>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</si>
  <si>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</si>
  <si>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</si>
  <si>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</si>
  <si>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</si>
  <si>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</si>
  <si>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</si>
  <si>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</si>
  <si>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</si>
  <si>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</si>
  <si>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</si>
  <si>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</si>
  <si>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</si>
  <si>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</si>
  <si>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</si>
  <si>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</si>
  <si>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</si>
  <si>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</si>
  <si>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</si>
  <si>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</si>
  <si>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</si>
  <si>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</si>
  <si>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</si>
  <si>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</si>
  <si>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</si>
  <si>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</si>
  <si>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</si>
  <si>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</si>
  <si>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</si>
  <si>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</si>
  <si>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</si>
  <si>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</si>
  <si>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</si>
  <si>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</si>
  <si>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</si>
  <si>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</si>
  <si>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</si>
  <si>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</si>
  <si>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</si>
  <si>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</si>
  <si>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</si>
  <si>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</si>
  <si>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</si>
  <si>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</si>
  <si>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</si>
  <si>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</si>
  <si>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</si>
  <si>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</si>
  <si>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</si>
  <si>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</si>
  <si>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</si>
  <si>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</si>
  <si>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</si>
  <si>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</si>
  <si>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</si>
  <si>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</si>
  <si>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</si>
  <si>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</si>
  <si>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</si>
  <si>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</si>
  <si>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</si>
  <si>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</si>
  <si>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</si>
  <si>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</si>
  <si>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</si>
  <si>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</si>
  <si>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</si>
  <si>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</si>
  <si>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</si>
  <si>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</si>
  <si>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</si>
  <si>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</si>
  <si>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</si>
  <si>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</si>
  <si>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</si>
  <si>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</si>
  <si>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</si>
  <si>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</si>
  <si>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</si>
  <si>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</si>
  <si>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</si>
  <si>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</si>
  <si>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</si>
  <si>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</si>
  <si>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</si>
  <si>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</si>
  <si>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</si>
  <si>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</si>
  <si>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</si>
  <si>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</si>
  <si>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</si>
  <si>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</si>
  <si>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</si>
  <si>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</si>
  <si>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</si>
  <si>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</si>
  <si>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</si>
  <si>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</si>
  <si>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</si>
  <si>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</si>
  <si>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</si>
  <si>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</si>
  <si>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</si>
  <si>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</si>
  <si>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</si>
  <si>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</si>
  <si>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</si>
  <si>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</si>
  <si>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</si>
  <si>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</si>
  <si>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</si>
  <si>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</si>
  <si>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</si>
  <si>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</si>
  <si>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</si>
  <si>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</si>
  <si>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</si>
  <si>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</si>
  <si>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</si>
  <si>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</si>
  <si>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</si>
  <si>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</si>
  <si>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</si>
  <si>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</si>
  <si>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</si>
  <si>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</si>
  <si>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</si>
  <si>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</si>
  <si>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</si>
  <si>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</si>
  <si>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</si>
  <si>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</si>
  <si>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</si>
  <si>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</si>
  <si>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</si>
  <si>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</si>
  <si>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</si>
  <si>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</si>
  <si>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</si>
  <si>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</si>
  <si>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</si>
  <si>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</si>
  <si>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</si>
  <si>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</si>
  <si>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</si>
  <si>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</si>
  <si>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</si>
  <si>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</si>
  <si>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</si>
  <si>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</si>
  <si>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</si>
  <si>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</si>
  <si>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</si>
  <si>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</si>
  <si>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</si>
  <si>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</si>
  <si>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</si>
  <si>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</si>
  <si>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</si>
  <si>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</si>
  <si>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</si>
  <si>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</si>
  <si>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</si>
  <si>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</si>
  <si>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</si>
  <si>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</si>
  <si>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</si>
  <si>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</si>
  <si>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</si>
  <si>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</si>
  <si>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</si>
  <si>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</si>
  <si>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</si>
  <si>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</si>
  <si>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</si>
  <si>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</si>
  <si>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</si>
  <si>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</si>
  <si>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</si>
  <si>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</si>
  <si>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</si>
  <si>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</si>
  <si>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</si>
  <si>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</si>
  <si>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</si>
  <si>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</si>
  <si>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</si>
  <si>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</si>
  <si>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</si>
  <si>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</si>
  <si>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</si>
  <si>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</si>
  <si>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</si>
  <si>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</si>
  <si>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</si>
  <si>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</si>
  <si>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</si>
  <si>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</si>
  <si>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</si>
  <si>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</si>
  <si>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</si>
  <si>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</si>
  <si>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</si>
  <si>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</si>
  <si>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</si>
  <si>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</si>
  <si>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</si>
  <si>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</si>
  <si>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</si>
  <si>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</si>
  <si>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</si>
  <si>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</si>
  <si>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</si>
  <si>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</si>
  <si>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</si>
  <si>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</si>
  <si>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</si>
  <si>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</si>
  <si>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</si>
  <si>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</si>
  <si>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</si>
  <si>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</si>
  <si>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</si>
  <si>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</si>
  <si>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</si>
  <si>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</si>
  <si>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</si>
  <si>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</si>
  <si>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</si>
  <si>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</si>
  <si>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</si>
  <si>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</si>
  <si>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</si>
  <si>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</si>
  <si>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</si>
  <si>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</si>
  <si>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</si>
  <si>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</si>
  <si>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</si>
  <si>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</si>
  <si>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</si>
  <si>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</si>
  <si>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</si>
  <si>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</si>
  <si>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</si>
  <si>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</si>
  <si>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</si>
  <si>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</si>
  <si>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</si>
  <si>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</si>
  <si>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</si>
  <si>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</si>
  <si>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</si>
  <si>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</si>
  <si>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</si>
  <si>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</si>
  <si>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</si>
  <si>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</si>
  <si>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</si>
  <si>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</si>
  <si>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</si>
  <si>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</si>
  <si>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</si>
  <si>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</si>
  <si>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</si>
  <si>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</si>
  <si>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</si>
  <si>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</si>
  <si>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</si>
  <si>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</si>
  <si>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</si>
  <si>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</si>
  <si>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</si>
  <si>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</si>
  <si>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</si>
  <si>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</si>
  <si>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</si>
  <si>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</si>
  <si>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</si>
  <si>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</si>
  <si>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</si>
  <si>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</si>
  <si>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</si>
  <si>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</si>
  <si>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</si>
  <si>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</si>
  <si>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</si>
  <si>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</si>
  <si>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</si>
  <si>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</si>
  <si>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</si>
  <si>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</si>
  <si>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</si>
  <si>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</si>
  <si>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</si>
  <si>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</si>
  <si>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</si>
  <si>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</si>
  <si>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</si>
  <si>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</si>
  <si>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</si>
  <si>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</si>
  <si>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</si>
  <si>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</si>
  <si>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</si>
  <si>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</si>
  <si>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</si>
  <si>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</si>
  <si>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</si>
  <si>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</si>
  <si>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</si>
  <si>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</si>
  <si>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</si>
  <si>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</si>
  <si>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</si>
  <si>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</si>
  <si>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</si>
  <si>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</si>
  <si>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</si>
  <si>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</si>
  <si>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</si>
  <si>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</si>
  <si>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</si>
  <si>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</si>
  <si>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</si>
  <si>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</si>
  <si>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</si>
  <si>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</si>
  <si>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</si>
  <si>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</si>
  <si>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</si>
  <si>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</si>
  <si>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</si>
  <si>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</si>
  <si>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</si>
  <si>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</si>
  <si>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</si>
  <si>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</si>
  <si>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</si>
  <si>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</si>
  <si>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</si>
  <si>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</si>
  <si>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</si>
  <si>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</si>
  <si>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</si>
  <si>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</si>
  <si>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</si>
  <si>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</si>
  <si>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</si>
  <si>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</si>
  <si>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</si>
  <si>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</si>
  <si>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</si>
  <si>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</si>
  <si>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</si>
  <si>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</si>
  <si>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</si>
  <si>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</si>
  <si>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</si>
  <si>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</si>
  <si>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</si>
  <si>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</si>
  <si>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</si>
  <si>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</si>
  <si>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</si>
  <si>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</si>
  <si>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</si>
  <si>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</si>
  <si>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</si>
  <si>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</si>
  <si>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</si>
  <si>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</si>
  <si>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</si>
  <si>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</si>
  <si>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</si>
  <si>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</si>
  <si>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</si>
  <si>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</si>
  <si>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</si>
  <si>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</si>
  <si>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</si>
  <si>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</si>
  <si>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</si>
  <si>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</si>
  <si>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</si>
  <si>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</si>
  <si>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</si>
  <si>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</si>
  <si>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</si>
  <si>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</si>
  <si>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</si>
  <si>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</si>
  <si>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</si>
  <si>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</si>
  <si>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</si>
  <si>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</si>
  <si>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</si>
  <si>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</si>
  <si>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</si>
  <si>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</si>
  <si>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</si>
  <si>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</si>
  <si>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</si>
  <si>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</si>
  <si>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</si>
  <si>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</si>
  <si>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</si>
  <si>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</si>
  <si>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</si>
  <si>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</si>
  <si>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</si>
  <si>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</si>
  <si>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</si>
  <si>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</si>
  <si>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</si>
  <si>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</si>
  <si>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</si>
  <si>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</si>
  <si>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</si>
  <si>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</si>
  <si>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</si>
  <si>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</si>
  <si>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</si>
  <si>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</si>
  <si>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</si>
  <si>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</si>
  <si>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</si>
  <si>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</si>
  <si>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</si>
  <si>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</si>
  <si>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</si>
  <si>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</si>
  <si>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</si>
  <si>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</si>
  <si>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</si>
  <si>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</si>
  <si>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</si>
  <si>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</si>
  <si>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</si>
  <si>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</si>
  <si>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</si>
  <si>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</si>
  <si>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</si>
  <si>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</si>
  <si>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</si>
  <si>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</si>
  <si>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</si>
  <si>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</si>
  <si>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</si>
  <si>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</si>
  <si>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</si>
  <si>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</si>
  <si>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</si>
  <si>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</si>
  <si>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</si>
  <si>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</si>
  <si>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</si>
  <si>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</si>
  <si>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</si>
  <si>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</si>
  <si>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</si>
  <si>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</si>
  <si>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</si>
  <si>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</si>
  <si>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</si>
  <si>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</si>
  <si>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</si>
  <si>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</si>
  <si>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</si>
  <si>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</si>
  <si>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</si>
  <si>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</si>
  <si>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</si>
  <si>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</si>
  <si>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</si>
  <si>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</si>
  <si>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</si>
  <si>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</si>
  <si>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</si>
  <si>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</si>
  <si>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</si>
  <si>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</si>
  <si>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</si>
  <si>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</si>
  <si>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</si>
  <si>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</si>
  <si>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</si>
  <si>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</si>
  <si>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</si>
  <si>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</si>
  <si>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</si>
  <si>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</si>
  <si>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</si>
  <si>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</si>
  <si>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</si>
  <si>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</si>
  <si>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</si>
  <si>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</si>
  <si>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</si>
  <si>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</si>
  <si>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</si>
  <si>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</si>
  <si>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</si>
  <si>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</si>
  <si>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</si>
  <si>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</si>
  <si>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</si>
  <si>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</si>
  <si>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</si>
  <si>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</si>
  <si>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</si>
  <si>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</si>
  <si>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</si>
  <si>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</si>
  <si>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</si>
  <si>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</si>
  <si>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</si>
  <si>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</si>
  <si>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</si>
  <si>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</si>
  <si>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</si>
  <si>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</si>
  <si>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</si>
  <si>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</si>
  <si>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</si>
  <si>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</si>
  <si>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</si>
  <si>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</si>
  <si>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</si>
  <si>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</si>
  <si>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</si>
  <si>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</si>
  <si>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</si>
  <si>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</si>
  <si>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</si>
  <si>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</si>
  <si>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</si>
  <si>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</si>
  <si>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</si>
  <si>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</si>
  <si>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</si>
  <si>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</si>
  <si>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</si>
  <si>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</si>
  <si>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</si>
  <si>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</si>
  <si>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</si>
  <si>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</si>
  <si>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</si>
  <si>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</si>
  <si>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</si>
  <si>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</si>
  <si>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</si>
  <si>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</si>
  <si>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</si>
  <si>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</si>
  <si>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</si>
  <si>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</si>
  <si>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</si>
  <si>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</si>
  <si>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</si>
  <si>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</si>
  <si>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</si>
  <si>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</si>
  <si>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</si>
  <si>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</si>
  <si>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</si>
  <si>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</si>
  <si>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</si>
  <si>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</si>
  <si>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</si>
  <si>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</si>
  <si>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</si>
  <si>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</si>
  <si>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</si>
  <si>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</si>
  <si>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</si>
  <si>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</si>
  <si>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</si>
  <si>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</si>
  <si>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</si>
  <si>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</si>
  <si>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</si>
  <si>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</si>
  <si>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</si>
  <si>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</si>
  <si>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</si>
  <si>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</si>
  <si>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</si>
  <si>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</si>
  <si>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</si>
  <si>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</si>
  <si>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</si>
  <si>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</si>
  <si>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</si>
  <si>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</si>
  <si>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</si>
  <si>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</si>
  <si>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</si>
  <si>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</si>
  <si>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</si>
  <si>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</si>
  <si>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</si>
  <si>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</si>
  <si>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</si>
  <si>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</si>
  <si>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</si>
  <si>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</si>
  <si>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</si>
  <si>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</si>
  <si>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</si>
  <si>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</si>
  <si>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</si>
  <si>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</si>
  <si>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</si>
  <si>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</si>
  <si>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</si>
  <si>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</si>
  <si>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</si>
  <si>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</si>
  <si>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</si>
  <si>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</si>
  <si>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</si>
  <si>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</si>
  <si>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</si>
  <si>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</si>
  <si>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</si>
  <si>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</si>
  <si>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</si>
  <si>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</si>
  <si>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</si>
  <si>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</si>
  <si>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</si>
  <si>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</si>
  <si>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</si>
  <si>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</si>
  <si>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</si>
  <si>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</si>
  <si>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</si>
  <si>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</si>
  <si>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</si>
  <si>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</si>
  <si>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</si>
  <si>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</si>
  <si>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</si>
  <si>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</si>
  <si>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</si>
  <si>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</si>
  <si>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</si>
  <si>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</si>
  <si>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</si>
  <si>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</si>
  <si>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</si>
  <si>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</si>
  <si>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</si>
  <si>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</si>
  <si>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</si>
  <si>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</si>
  <si>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</si>
  <si>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</si>
  <si>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</si>
  <si>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</si>
  <si>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</si>
  <si>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</si>
  <si>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</si>
  <si>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</si>
  <si>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</si>
  <si>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</si>
  <si>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</si>
  <si>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</si>
  <si>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</si>
  <si>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</si>
  <si>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</si>
  <si>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</si>
  <si>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</si>
  <si>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</si>
  <si>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</si>
  <si>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</si>
  <si>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</si>
  <si>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</si>
  <si>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</si>
  <si>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</si>
  <si>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</si>
  <si>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</si>
  <si>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</si>
  <si>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</si>
  <si>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</si>
  <si>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</si>
  <si>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</si>
  <si>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</si>
  <si>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</si>
  <si>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</si>
  <si>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</si>
  <si>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</si>
  <si>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</si>
  <si>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</si>
  <si>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</si>
  <si>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</si>
  <si>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</si>
  <si>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</si>
  <si>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</si>
  <si>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</si>
  <si>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</si>
  <si>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</si>
  <si>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</si>
  <si>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</si>
  <si>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</si>
  <si>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</si>
  <si>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</si>
  <si>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</si>
  <si>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</si>
  <si>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</si>
  <si>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</si>
  <si>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</si>
  <si>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</si>
  <si>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</si>
  <si>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</si>
  <si>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</si>
  <si>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</si>
  <si>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</si>
  <si>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</si>
  <si>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</si>
  <si>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</si>
  <si>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</si>
  <si>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</si>
  <si>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</si>
  <si>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</si>
  <si>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</si>
  <si>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</si>
  <si>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</si>
  <si>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</si>
  <si>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</si>
  <si>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</si>
  <si>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</si>
  <si>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</si>
  <si>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</si>
  <si>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</si>
  <si>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</si>
  <si>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</si>
  <si>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</si>
  <si>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</si>
  <si>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</si>
  <si>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</si>
  <si>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</si>
  <si>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</si>
  <si>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</si>
  <si>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</si>
  <si>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</si>
  <si>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</si>
  <si>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</si>
  <si>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</si>
  <si>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</si>
  <si>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</si>
  <si>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</si>
  <si>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</si>
  <si>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</si>
  <si>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</si>
  <si>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</si>
  <si>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</si>
  <si>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</si>
  <si>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</si>
  <si>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</si>
  <si>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</si>
  <si>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</si>
  <si>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</si>
  <si>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</si>
  <si>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</si>
  <si>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</si>
  <si>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</si>
  <si>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</si>
  <si>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</si>
  <si>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</si>
  <si>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</si>
  <si>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</si>
  <si>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</si>
  <si>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</si>
  <si>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</si>
  <si>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</si>
  <si>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</si>
  <si>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</si>
  <si>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</si>
  <si>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</si>
  <si>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</si>
  <si>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</si>
  <si>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</si>
  <si>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</si>
  <si>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</si>
  <si>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</si>
  <si>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</si>
  <si>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</si>
  <si>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</si>
  <si>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</si>
  <si>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</si>
  <si>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</si>
  <si>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</si>
  <si>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</si>
  <si>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</si>
  <si>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</si>
  <si>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</si>
  <si>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</si>
  <si>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</si>
  <si>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</si>
  <si>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</si>
  <si>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</si>
  <si>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</si>
  <si>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</si>
  <si>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</si>
  <si>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</si>
  <si>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</si>
  <si>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</si>
  <si>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</si>
  <si>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</si>
  <si>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</si>
  <si>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</si>
  <si>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</si>
  <si>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</si>
  <si>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</si>
  <si>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</si>
  <si>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</si>
  <si>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</si>
  <si>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</si>
  <si>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</si>
  <si>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</si>
  <si>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</si>
  <si>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</si>
  <si>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</si>
  <si>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</si>
  <si>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</si>
  <si>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</si>
  <si>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</si>
  <si>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</si>
  <si>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</si>
  <si>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</si>
  <si>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</si>
  <si>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</si>
  <si>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</si>
  <si>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</si>
  <si>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</si>
  <si>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</si>
  <si>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</si>
  <si>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</si>
  <si>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</si>
  <si>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</si>
  <si>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</si>
  <si>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</si>
  <si>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</si>
  <si>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</si>
  <si>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</si>
  <si>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</si>
  <si>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</si>
  <si>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</si>
  <si>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</si>
  <si>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</si>
  <si>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</si>
  <si>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</si>
  <si>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</si>
  <si>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</si>
  <si>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</si>
  <si>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</si>
  <si>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</si>
  <si>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</si>
  <si>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</si>
  <si>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</si>
  <si>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</si>
  <si>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</si>
  <si>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</si>
  <si>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</si>
  <si>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</si>
  <si>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</si>
  <si>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</si>
  <si>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</si>
  <si>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</si>
  <si>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</si>
  <si>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</si>
  <si>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</si>
  <si>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</si>
  <si>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</si>
  <si>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</si>
  <si>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</si>
  <si>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</si>
  <si>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</si>
  <si>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</si>
  <si>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</si>
  <si>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</si>
  <si>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</si>
  <si>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</si>
  <si>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</si>
  <si>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</si>
  <si>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</si>
  <si>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</si>
  <si>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</si>
  <si>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</si>
  <si>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</si>
  <si>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</si>
  <si>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</si>
  <si>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</si>
  <si>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</si>
  <si>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</si>
  <si>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</si>
  <si>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</si>
  <si>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</si>
  <si>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</si>
  <si>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</si>
  <si>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</si>
  <si>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</si>
  <si>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</si>
  <si>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</si>
  <si>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</si>
  <si>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</si>
  <si>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</si>
  <si>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</si>
  <si>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</si>
  <si>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</si>
  <si>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</si>
  <si>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</si>
  <si>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</si>
  <si>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</si>
  <si>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</si>
  <si>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</si>
  <si>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</si>
  <si>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</si>
  <si>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</si>
  <si>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</si>
  <si>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</si>
  <si>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</si>
  <si>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</si>
  <si>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</si>
  <si>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</si>
  <si>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</si>
  <si>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</si>
  <si>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</si>
  <si>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</si>
  <si>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</si>
  <si>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</si>
  <si>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</si>
  <si>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</si>
  <si>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</si>
  <si>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</si>
  <si>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</si>
  <si>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</si>
  <si>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</si>
  <si>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</si>
  <si>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</si>
  <si>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</si>
  <si>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</si>
  <si>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</si>
  <si>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</si>
  <si>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</si>
  <si>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</si>
  <si>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</si>
  <si>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</si>
  <si>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</si>
  <si>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</si>
  <si>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</si>
  <si>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</si>
  <si>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</si>
  <si>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</si>
  <si>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</si>
  <si>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</si>
  <si>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</si>
  <si>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</si>
  <si>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</si>
  <si>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</si>
  <si>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</si>
  <si>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</si>
  <si>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</si>
  <si>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</si>
  <si>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</si>
  <si>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</si>
  <si>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</si>
  <si>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</si>
  <si>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</si>
  <si>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</si>
  <si>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</si>
  <si>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</si>
  <si>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</si>
  <si>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</si>
  <si>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</si>
  <si>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</si>
  <si>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</si>
  <si>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</si>
  <si>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</si>
  <si>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</si>
  <si>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</si>
  <si>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</si>
  <si>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</si>
  <si>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</si>
  <si>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</si>
  <si>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</si>
  <si>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</si>
  <si>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</si>
  <si>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</si>
  <si>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</si>
  <si>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</si>
  <si>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</si>
  <si>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</si>
  <si>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</si>
  <si>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</si>
  <si>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</si>
  <si>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</si>
  <si>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</si>
  <si>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</si>
  <si>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</si>
  <si>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</si>
  <si>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</si>
  <si>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</si>
  <si>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</si>
  <si>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</si>
  <si>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</si>
  <si>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</si>
  <si>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</si>
  <si>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</si>
  <si>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</si>
  <si>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</si>
  <si>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</si>
  <si>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</si>
  <si>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</si>
  <si>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</si>
  <si>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</si>
  <si>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</si>
  <si>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</si>
  <si>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</si>
  <si>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</si>
  <si>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</si>
  <si>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</si>
  <si>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</si>
  <si>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</si>
  <si>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</si>
  <si>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</si>
  <si>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</si>
  <si>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</si>
  <si>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</si>
  <si>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</si>
  <si>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</si>
  <si>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</si>
  <si>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</si>
  <si>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</si>
  <si>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</si>
  <si>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</si>
  <si>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</si>
  <si>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</si>
  <si>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</si>
  <si>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</si>
  <si>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</si>
  <si>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</si>
  <si>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</si>
  <si>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</si>
  <si>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</si>
  <si>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</si>
  <si>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</si>
  <si>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</si>
  <si>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</si>
  <si>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</si>
  <si>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</si>
  <si>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</si>
  <si>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</si>
  <si>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</si>
  <si>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</si>
  <si>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</si>
  <si>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</si>
  <si>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</si>
  <si>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</si>
  <si>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</si>
  <si>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</si>
  <si>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</si>
  <si>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</si>
  <si>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</si>
  <si>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</si>
  <si>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</si>
  <si>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</si>
  <si>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</si>
  <si>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</si>
  <si>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</si>
  <si>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</si>
  <si>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</si>
  <si>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</si>
  <si>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</si>
  <si>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</si>
  <si>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</si>
  <si>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</si>
  <si>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</si>
  <si>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</si>
  <si>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</si>
  <si>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</si>
  <si>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</si>
  <si>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</si>
  <si>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</si>
  <si>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</si>
  <si>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</si>
  <si>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</si>
  <si>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</si>
  <si>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</si>
  <si>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</si>
  <si>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</si>
  <si>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</si>
  <si>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</si>
  <si>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</si>
  <si>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</si>
  <si>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</si>
  <si>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</si>
  <si>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</si>
  <si>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</si>
  <si>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</si>
  <si>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</si>
  <si>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</si>
  <si>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</si>
  <si>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</si>
  <si>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</si>
  <si>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</si>
  <si>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</si>
  <si>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</si>
  <si>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</si>
  <si>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</si>
  <si>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</si>
  <si>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</si>
  <si>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</si>
  <si>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</si>
  <si>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</si>
  <si>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</si>
  <si>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</si>
  <si>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</si>
  <si>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</si>
  <si>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</si>
  <si>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</si>
  <si>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</si>
  <si>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</si>
  <si>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</si>
  <si>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</si>
  <si>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</si>
  <si>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</si>
  <si>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</si>
  <si>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</si>
  <si>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</si>
  <si>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</si>
  <si>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</si>
  <si>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</si>
  <si>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</si>
  <si>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</si>
  <si>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</si>
  <si>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</si>
  <si>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</si>
  <si>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</si>
  <si>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</si>
  <si>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</si>
  <si>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</si>
  <si>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</si>
  <si>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</si>
  <si>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</si>
  <si>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</si>
  <si>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</si>
  <si>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</si>
  <si>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</si>
  <si>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</si>
  <si>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</si>
  <si>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</si>
  <si>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</si>
  <si>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</si>
  <si>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</si>
  <si>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</si>
  <si>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</si>
  <si>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</si>
  <si>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</si>
  <si>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</si>
  <si>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</si>
  <si>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</si>
  <si>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</si>
  <si>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</si>
  <si>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</si>
  <si>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</si>
  <si>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</si>
  <si>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</si>
  <si>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</si>
  <si>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</si>
  <si>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</si>
  <si>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</si>
  <si>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</si>
  <si>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</si>
  <si>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</si>
  <si>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</si>
  <si>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</si>
  <si>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</si>
  <si>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</si>
  <si>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</si>
  <si>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</si>
  <si>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</si>
  <si>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</si>
  <si>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</si>
  <si>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</si>
  <si>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</si>
  <si>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</si>
  <si>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</si>
  <si>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</si>
  <si>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</si>
  <si>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</si>
  <si>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</si>
  <si>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</si>
  <si>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</si>
  <si>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</si>
  <si>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</si>
  <si>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</si>
  <si>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</si>
  <si>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</si>
  <si>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</si>
  <si>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</si>
  <si>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</si>
  <si>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</si>
  <si>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</si>
  <si>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</si>
  <si>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</si>
  <si>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</si>
  <si>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</si>
  <si>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</si>
  <si>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</si>
  <si>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</si>
  <si>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</si>
  <si>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</si>
  <si>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</si>
  <si>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</si>
  <si>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</si>
  <si>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</si>
  <si>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</si>
  <si>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</si>
  <si>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</si>
  <si>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</si>
  <si>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</si>
  <si>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</si>
  <si>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</si>
  <si>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</si>
  <si>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</si>
  <si>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</si>
  <si>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</si>
  <si>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</si>
  <si>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</si>
  <si>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</si>
  <si>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</si>
  <si>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</si>
  <si>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</si>
  <si>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</si>
  <si>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</si>
  <si>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</si>
  <si>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</si>
  <si>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</si>
  <si>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</si>
  <si>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</si>
  <si>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</si>
  <si>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</si>
  <si>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</si>
  <si>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</si>
  <si>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</si>
  <si>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</si>
  <si>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</si>
  <si>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</si>
  <si>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</si>
  <si>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</si>
  <si>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</si>
  <si>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</si>
  <si>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</si>
  <si>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</si>
  <si>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</si>
  <si>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</si>
  <si>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</si>
  <si>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</si>
  <si>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</si>
  <si>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</si>
  <si>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</si>
  <si>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</si>
  <si>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</si>
  <si>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</si>
  <si>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</si>
  <si>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</si>
  <si>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</si>
  <si>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</si>
  <si>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</si>
  <si>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</si>
  <si>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</si>
  <si>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</si>
  <si>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</si>
  <si>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</si>
  <si>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</si>
  <si>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</si>
  <si>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</si>
  <si>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</si>
  <si>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</si>
  <si>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</si>
  <si>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</si>
  <si>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</si>
  <si>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</si>
  <si>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</si>
  <si>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</si>
  <si>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</si>
  <si>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</si>
  <si>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</si>
  <si>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</si>
  <si>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</si>
  <si>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</si>
  <si>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</si>
  <si>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</si>
  <si>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</si>
  <si>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</si>
  <si>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</si>
  <si>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</si>
  <si>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</si>
  <si>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</si>
  <si>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</si>
  <si>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</si>
  <si>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</si>
  <si>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</si>
  <si>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</si>
  <si>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</si>
  <si>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</si>
  <si>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</si>
  <si>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</si>
  <si>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</si>
  <si>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</si>
  <si>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</si>
  <si>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</si>
  <si>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</si>
  <si>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</si>
  <si>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</si>
  <si>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</si>
  <si>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</si>
  <si>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</si>
  <si>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</si>
  <si>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</si>
  <si>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</si>
  <si>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</si>
  <si>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</si>
  <si>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</si>
  <si>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</si>
  <si>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</si>
  <si>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</si>
  <si>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</si>
  <si>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</si>
  <si>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</si>
  <si>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</si>
  <si>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</si>
  <si>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</si>
  <si>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</si>
  <si>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</si>
  <si>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</si>
  <si>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</si>
  <si>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</si>
  <si>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</si>
  <si>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</si>
  <si>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</si>
  <si>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</si>
  <si>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</si>
  <si>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</si>
  <si>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</si>
  <si>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</si>
  <si>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</si>
  <si>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</si>
  <si>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</si>
  <si>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</si>
  <si>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</si>
  <si>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</si>
  <si>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</si>
  <si>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</si>
  <si>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</si>
  <si>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</si>
  <si>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</si>
  <si>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</si>
  <si>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</si>
  <si>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</si>
  <si>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</si>
  <si>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</si>
  <si>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</si>
  <si>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</si>
  <si>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</si>
  <si>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</si>
  <si>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</si>
  <si>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</si>
  <si>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</si>
  <si>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</si>
  <si>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</si>
  <si>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</si>
  <si>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</si>
  <si>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</si>
  <si>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</si>
  <si>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</si>
  <si>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</si>
  <si>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</si>
  <si>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</si>
  <si>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</si>
  <si>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</si>
  <si>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</si>
  <si>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</si>
  <si>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</si>
  <si>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</si>
  <si>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</si>
  <si>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</si>
  <si>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</si>
  <si>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</si>
  <si>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</si>
  <si>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</si>
  <si>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</si>
  <si>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</si>
  <si>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</si>
  <si>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</si>
  <si>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</si>
  <si>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</si>
  <si>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</si>
  <si>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</si>
  <si>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</si>
  <si>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</si>
  <si>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</si>
  <si>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</si>
  <si>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</si>
  <si>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</si>
  <si>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</si>
  <si>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</si>
  <si>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</si>
  <si>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</si>
  <si>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</si>
  <si>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</si>
  <si>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</si>
  <si>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</si>
  <si>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</si>
  <si>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</si>
  <si>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</si>
  <si>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</si>
  <si>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</si>
  <si>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</si>
  <si>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</si>
  <si>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</si>
  <si>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</si>
  <si>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</si>
  <si>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</si>
  <si>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</si>
  <si>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</si>
  <si>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</si>
  <si>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</si>
  <si>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</si>
  <si>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</si>
  <si>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</si>
  <si>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</si>
  <si>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</si>
  <si>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</si>
  <si>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</si>
  <si>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</si>
  <si>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</si>
  <si>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</si>
  <si>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</si>
  <si>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</si>
  <si>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</si>
  <si>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</si>
  <si>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</si>
  <si>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</si>
  <si>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</si>
  <si>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</si>
  <si>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</si>
  <si>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</si>
  <si>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</si>
  <si>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</si>
  <si>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</si>
  <si>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</si>
  <si>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</si>
  <si>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</si>
  <si>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</si>
  <si>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</si>
  <si>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</si>
  <si>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</si>
  <si>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</si>
  <si>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</si>
  <si>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</si>
  <si>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</si>
  <si>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</si>
  <si>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</si>
  <si>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</si>
  <si>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</si>
  <si>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</si>
  <si>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</si>
  <si>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</si>
  <si>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</si>
  <si>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</si>
  <si>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</si>
  <si>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</si>
  <si>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</si>
  <si>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</si>
  <si>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</si>
  <si>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</si>
  <si>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</si>
  <si>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</si>
  <si>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</si>
  <si>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</si>
  <si>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</si>
  <si>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</si>
  <si>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</si>
  <si>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</si>
  <si>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</si>
  <si>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</si>
  <si>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</si>
  <si>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</si>
  <si>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</si>
  <si>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</si>
  <si>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</si>
  <si>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</si>
  <si>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</si>
  <si>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</si>
  <si>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</si>
  <si>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</si>
  <si>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</si>
  <si>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</si>
  <si>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</si>
  <si>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</si>
  <si>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</si>
  <si>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</si>
  <si>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</si>
  <si>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</si>
  <si>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</si>
  <si>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</si>
  <si>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</si>
  <si>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</si>
  <si>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</si>
  <si>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</si>
  <si>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</si>
  <si>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</si>
  <si>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</si>
  <si>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</si>
  <si>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</si>
  <si>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</si>
  <si>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</si>
  <si>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</si>
  <si>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</si>
  <si>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</si>
  <si>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</si>
  <si>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</si>
  <si>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</si>
  <si>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</si>
  <si>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</si>
  <si>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</si>
  <si>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</si>
  <si>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</si>
  <si>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</si>
  <si>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</si>
  <si>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</si>
  <si>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</si>
  <si>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</si>
  <si>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</si>
  <si>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</si>
  <si>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</si>
  <si>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</si>
  <si>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</si>
  <si>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</si>
  <si>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</si>
  <si>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</si>
  <si>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</si>
  <si>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</si>
  <si>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</si>
  <si>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</si>
  <si>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</si>
  <si>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</si>
  <si>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</si>
  <si>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</si>
  <si>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</si>
  <si>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</si>
  <si>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</si>
  <si>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</si>
  <si>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</si>
  <si>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</si>
  <si>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</si>
  <si>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</si>
  <si>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</si>
  <si>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</si>
  <si>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</si>
  <si>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</si>
  <si>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</si>
  <si>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</si>
  <si>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</si>
  <si>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</si>
  <si>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</si>
  <si>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</si>
  <si>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</si>
  <si>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</si>
  <si>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</si>
  <si>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</si>
  <si>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</si>
  <si>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</si>
  <si>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</si>
  <si>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</si>
  <si>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</si>
  <si>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</si>
  <si>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</si>
  <si>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</si>
  <si>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</si>
  <si>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</si>
  <si>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</si>
  <si>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</si>
  <si>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</si>
  <si>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</si>
  <si>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</si>
  <si>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</si>
  <si>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</si>
  <si>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</si>
  <si>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</si>
  <si>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</si>
  <si>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</si>
  <si>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</si>
  <si>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</si>
  <si>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</si>
  <si>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</si>
  <si>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</si>
  <si>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</si>
  <si>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</si>
  <si>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</si>
  <si>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</si>
  <si>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</si>
  <si>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</si>
  <si>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</si>
  <si>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</si>
  <si>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</si>
  <si>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</si>
  <si>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</si>
  <si>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</si>
  <si>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</si>
  <si>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</si>
  <si>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</si>
  <si>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</si>
  <si>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</si>
  <si>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</si>
  <si>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</si>
  <si>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</si>
  <si>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</si>
  <si>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</si>
  <si>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</si>
  <si>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</si>
  <si>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</si>
  <si>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</si>
  <si>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</si>
  <si>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</si>
  <si>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</si>
  <si>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</si>
  <si>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</si>
  <si>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</si>
  <si>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</si>
  <si>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</si>
  <si>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</si>
  <si>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</si>
  <si>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</si>
  <si>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</si>
  <si>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</si>
  <si>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</si>
  <si>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</si>
  <si>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</si>
  <si>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</si>
  <si>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</si>
  <si>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</si>
  <si>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</si>
  <si>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</si>
  <si>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</si>
  <si>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</si>
  <si>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</si>
  <si>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</si>
  <si>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</si>
  <si>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</si>
  <si>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</si>
  <si>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</si>
  <si>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</si>
  <si>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</si>
  <si>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</si>
  <si>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</si>
  <si>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</si>
  <si>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</si>
  <si>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</si>
  <si>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</si>
  <si>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</si>
  <si>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</si>
  <si>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</si>
  <si>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</si>
  <si>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</si>
  <si>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</si>
  <si>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</si>
  <si>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</si>
  <si>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</si>
  <si>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</si>
  <si>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</si>
  <si>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</si>
  <si>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</si>
  <si>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</si>
  <si>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</si>
  <si>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</si>
  <si>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</si>
  <si>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</si>
  <si>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</si>
  <si>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</si>
  <si>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</si>
  <si>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</si>
  <si>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</si>
  <si>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</si>
  <si>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</si>
  <si>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</si>
  <si>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</si>
  <si>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</si>
  <si>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</si>
  <si>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</si>
  <si>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</si>
  <si>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</si>
  <si>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</si>
  <si>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</si>
  <si>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</si>
  <si>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</si>
  <si>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</si>
  <si>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</si>
  <si>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</si>
  <si>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</si>
  <si>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</si>
  <si>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</si>
  <si>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</si>
  <si>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</si>
  <si>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</si>
  <si>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</si>
  <si>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</si>
  <si>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</si>
  <si>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</si>
  <si>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</si>
  <si>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</si>
  <si>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</si>
  <si>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</si>
  <si>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</si>
  <si>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</si>
  <si>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</si>
  <si>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</si>
  <si>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</si>
  <si>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</si>
  <si>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</si>
  <si>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</si>
  <si>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</si>
  <si>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</si>
  <si>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</si>
  <si>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</si>
  <si>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</si>
  <si>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</si>
  <si>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</si>
  <si>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</si>
  <si>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</si>
  <si>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</si>
  <si>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</si>
  <si>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</si>
  <si>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</si>
  <si>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</si>
  <si>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</si>
  <si>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</si>
  <si>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</si>
  <si>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</si>
  <si>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</si>
  <si>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</si>
  <si>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</si>
  <si>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</si>
  <si>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</si>
  <si>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</si>
  <si>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</si>
  <si>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</si>
  <si>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</si>
  <si>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</si>
  <si>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</si>
  <si>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</si>
  <si>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</si>
  <si>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</si>
  <si>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</si>
  <si>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</si>
  <si>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</si>
  <si>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</si>
  <si>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</si>
  <si>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</si>
  <si>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</si>
  <si>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</si>
  <si>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</si>
  <si>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</si>
  <si>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</si>
  <si>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</si>
  <si>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</si>
  <si>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</si>
  <si>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</si>
  <si>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</si>
  <si>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</si>
  <si>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</si>
  <si>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</si>
  <si>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</si>
  <si>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</si>
  <si>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</si>
  <si>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</si>
  <si>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</si>
  <si>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</si>
  <si>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</si>
  <si>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</si>
  <si>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</si>
  <si>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</si>
  <si>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</si>
  <si>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</si>
  <si>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</si>
  <si>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</si>
  <si>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</si>
  <si>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</si>
  <si>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</si>
  <si>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</si>
  <si>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</si>
  <si>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</si>
  <si>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</si>
  <si>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</si>
  <si>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</si>
  <si>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</si>
  <si>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</si>
  <si>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</si>
  <si>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</si>
  <si>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</si>
  <si>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</si>
  <si>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</si>
  <si>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</si>
  <si>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</si>
  <si>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</si>
  <si>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</si>
  <si>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</si>
  <si>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</si>
  <si>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</si>
  <si>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</si>
  <si>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</si>
  <si>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</si>
  <si>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</si>
  <si>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</si>
  <si>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</si>
  <si>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</si>
  <si>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</si>
  <si>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</si>
  <si>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</si>
  <si>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</si>
  <si>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</si>
  <si>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</si>
  <si>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</si>
  <si>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</si>
  <si>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</si>
  <si>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</si>
  <si>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</si>
  <si>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</si>
  <si>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</si>
  <si>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</si>
  <si>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</si>
  <si>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</si>
  <si>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</si>
  <si>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</si>
  <si>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</si>
  <si>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</si>
  <si>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</si>
  <si>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</si>
  <si>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</si>
  <si>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</si>
  <si>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</si>
  <si>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</si>
  <si>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</si>
  <si>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</si>
  <si>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</si>
  <si>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</si>
  <si>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</si>
  <si>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</si>
  <si>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</si>
  <si>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</si>
  <si>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</si>
  <si>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</si>
  <si>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</si>
  <si>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</si>
  <si>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</si>
  <si>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</si>
  <si>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</si>
  <si>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</si>
  <si>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</si>
  <si>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</si>
  <si>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</si>
  <si>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</si>
  <si>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</si>
  <si>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</si>
  <si>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</si>
  <si>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</si>
  <si>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</si>
  <si>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</si>
  <si>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</si>
  <si>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</si>
  <si>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</si>
  <si>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</si>
  <si>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</si>
  <si>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</si>
  <si>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</si>
  <si>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</si>
  <si>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</si>
  <si>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</si>
  <si>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</si>
  <si>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</si>
  <si>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</si>
  <si>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</si>
  <si>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</si>
  <si>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</si>
  <si>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</si>
  <si>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</si>
  <si>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</si>
  <si>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</si>
  <si>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</si>
  <si>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</si>
  <si>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</si>
  <si>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</si>
  <si>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</si>
  <si>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</si>
  <si>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</si>
  <si>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</si>
  <si>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</si>
  <si>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</si>
  <si>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</si>
  <si>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</si>
  <si>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</si>
  <si>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</si>
  <si>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</si>
  <si>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</si>
  <si>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</si>
  <si>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</si>
  <si>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</si>
  <si>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</si>
  <si>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</si>
  <si>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</si>
  <si>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</si>
  <si>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</si>
  <si>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</si>
  <si>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</si>
  <si>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</si>
  <si>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</si>
  <si>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</si>
  <si>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</si>
  <si>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</si>
  <si>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</si>
  <si>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</si>
  <si>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</si>
  <si>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</si>
  <si>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</si>
  <si>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</si>
  <si>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</si>
  <si>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</si>
  <si>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</si>
  <si>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</si>
  <si>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</si>
  <si>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</si>
  <si>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</si>
  <si>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</si>
  <si>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</si>
  <si>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</si>
  <si>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</si>
  <si>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</si>
  <si>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</si>
  <si>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</si>
  <si>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</si>
  <si>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</si>
  <si>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</si>
  <si>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</si>
  <si>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</si>
  <si>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</si>
  <si>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</si>
  <si>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</si>
  <si>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</si>
  <si>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</si>
  <si>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</si>
  <si>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</si>
  <si>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</si>
  <si>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</si>
  <si>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</si>
  <si>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</si>
  <si>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</si>
  <si>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</si>
  <si>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</si>
  <si>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</si>
  <si>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</si>
  <si>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</si>
  <si>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</si>
  <si>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</si>
  <si>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</si>
  <si>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</si>
  <si>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</si>
  <si>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</si>
  <si>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</si>
  <si>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</si>
  <si>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</si>
  <si>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</si>
  <si>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</si>
  <si>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</si>
  <si>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</si>
  <si>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</si>
  <si>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</si>
  <si>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</si>
  <si>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</si>
  <si>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</si>
  <si>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</si>
  <si>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</si>
  <si>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</si>
  <si>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</si>
  <si>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</si>
  <si>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</si>
  <si>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</si>
  <si>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</si>
  <si>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</si>
  <si>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</si>
  <si>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</si>
  <si>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</si>
  <si>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</si>
  <si>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</si>
  <si>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</si>
  <si>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</si>
  <si>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</si>
  <si>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</si>
  <si>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</si>
  <si>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</si>
  <si>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</si>
  <si>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</si>
  <si>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</si>
  <si>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</si>
  <si>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</si>
  <si>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</si>
  <si>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</si>
  <si>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</si>
  <si>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</si>
  <si>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</si>
  <si>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</si>
  <si>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</si>
  <si>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</si>
  <si>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</si>
  <si>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</si>
  <si>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</si>
  <si>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</si>
  <si>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</si>
  <si>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</si>
  <si>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</si>
  <si>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</si>
  <si>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</si>
  <si>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</si>
  <si>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</si>
  <si>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</si>
  <si>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</si>
  <si>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</si>
  <si>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</si>
  <si>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</si>
  <si>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</si>
  <si>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</si>
  <si>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</si>
  <si>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</si>
  <si>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</si>
  <si>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</si>
  <si>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</si>
  <si>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</si>
  <si>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</si>
  <si>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</si>
  <si>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</si>
  <si>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</si>
  <si>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</si>
  <si>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</si>
  <si>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</si>
  <si>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</si>
  <si>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</si>
  <si>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</si>
  <si>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</si>
  <si>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</si>
  <si>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</si>
  <si>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</si>
  <si>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</si>
  <si>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</si>
  <si>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</si>
  <si>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</si>
  <si>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</si>
  <si>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</si>
  <si>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</si>
  <si>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</si>
  <si>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</si>
  <si>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</si>
  <si>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</si>
  <si>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</si>
  <si>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</si>
  <si>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</si>
  <si>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</si>
  <si>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</si>
  <si>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</si>
  <si>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</si>
  <si>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</si>
  <si>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</si>
  <si>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</si>
  <si>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</si>
  <si>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</si>
  <si>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</si>
  <si>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</si>
  <si>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</si>
  <si>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</si>
  <si>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</si>
  <si>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</si>
  <si>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</si>
  <si>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</si>
  <si>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</si>
  <si>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</si>
  <si>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</si>
  <si>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</si>
  <si>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</si>
  <si>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</si>
  <si>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</si>
  <si>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</si>
  <si>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</si>
  <si>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</si>
  <si>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</si>
  <si>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</si>
  <si>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</si>
  <si>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</si>
  <si>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</si>
  <si>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</si>
  <si>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</si>
  <si>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</si>
  <si>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</si>
  <si>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</si>
  <si>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</si>
  <si>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</si>
  <si>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</si>
  <si>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</si>
  <si>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</si>
  <si>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</si>
  <si>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</si>
  <si>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</si>
  <si>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</si>
  <si>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</si>
  <si>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</si>
  <si>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</si>
  <si>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</si>
  <si>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</si>
  <si>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</si>
  <si>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</si>
  <si>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</si>
  <si>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</si>
  <si>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</si>
  <si>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</si>
  <si>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</si>
  <si>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</si>
  <si>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</si>
  <si>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</si>
  <si>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</si>
  <si>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</si>
  <si>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</si>
  <si>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</si>
  <si>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</si>
  <si>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</si>
  <si>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</si>
  <si>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</si>
  <si>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</si>
  <si>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</si>
  <si>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</si>
  <si>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</si>
  <si>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</si>
  <si>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</si>
  <si>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</si>
  <si>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</si>
  <si>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</si>
  <si>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</si>
  <si>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</si>
  <si>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</si>
  <si>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</si>
  <si>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</si>
  <si>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</si>
  <si>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</si>
  <si>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</si>
  <si>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</si>
  <si>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</si>
  <si>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</si>
  <si>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</si>
  <si>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</si>
  <si>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</si>
  <si>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</si>
  <si>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</si>
  <si>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</si>
  <si>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</si>
  <si>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</si>
  <si>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</si>
  <si>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</si>
  <si>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</si>
  <si>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</si>
  <si>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</si>
  <si>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</si>
  <si>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</si>
  <si>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</si>
  <si>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</si>
  <si>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</si>
  <si>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</si>
  <si>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</si>
  <si>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</si>
  <si>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</si>
  <si>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</si>
  <si>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</si>
  <si>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</si>
  <si>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</si>
  <si>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</si>
  <si>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</si>
  <si>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</si>
  <si>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</si>
  <si>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</si>
  <si>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</si>
  <si>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</si>
  <si>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</si>
  <si>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</si>
  <si>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</si>
  <si>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</si>
  <si>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</si>
  <si>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</si>
  <si>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</si>
  <si>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</si>
  <si>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</si>
  <si>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</si>
  <si>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</si>
  <si>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</si>
  <si>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</si>
  <si>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</si>
  <si>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</si>
  <si>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</si>
  <si>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</si>
  <si>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</si>
  <si>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</si>
  <si>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</si>
  <si>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</si>
  <si>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</si>
  <si>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</si>
  <si>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</si>
  <si>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</si>
  <si>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</si>
  <si>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</si>
  <si>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</si>
  <si>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</si>
  <si>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</si>
  <si>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</si>
  <si>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</si>
  <si>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</si>
  <si>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:</t>
  </si>
  <si>
    <t>2023:2</t>
  </si>
  <si>
    <t>2023:3</t>
  </si>
  <si>
    <t>2023:4</t>
  </si>
  <si>
    <t>2024:1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</si>
</sst>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00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25" xfId="0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46" fontId="0" fillId="0" borderId="0" xfId="0" applyNumberFormat="1" applyAlignment="1">
      <alignment horizontal="right"/>
    </xf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Alignment="1">
      <alignment horizontal="lef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Alignment="1">
      <alignment horizontal="left" vertical="top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460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CH!$E$57:$E$153</c:f>
              <c:numCache>
                <c:formatCode>0.0</c:formatCode>
                <c:ptCount val="97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  <c:pt idx="92">
                  <c:v>258.11589406991095</c:v>
                </c:pt>
                <c:pt idx="93">
                  <c:v>257.27762214631485</c:v>
                </c:pt>
                <c:pt idx="94">
                  <c:v>254.96687905766308</c:v>
                </c:pt>
                <c:pt idx="95">
                  <c:v>259.48577673307881</c:v>
                </c:pt>
                <c:pt idx="96">
                  <c:v>264.48974357082864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CH!$G$57:$G$153</c:f>
              <c:numCache>
                <c:formatCode>0.0</c:formatCode>
                <c:ptCount val="97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  <c:pt idx="92">
                  <c:v>259.94492898688259</c:v>
                </c:pt>
                <c:pt idx="93">
                  <c:v>261.91023465214414</c:v>
                </c:pt>
                <c:pt idx="94">
                  <c:v>260.54211200936498</c:v>
                </c:pt>
                <c:pt idx="95">
                  <c:v>262.23784593155699</c:v>
                </c:pt>
                <c:pt idx="96">
                  <c:v>263.61206596012829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CH!$I$57:$I$153</c:f>
              <c:numCache>
                <c:formatCode>0.0</c:formatCode>
                <c:ptCount val="97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  <c:pt idx="92">
                  <c:v>257.88038970352784</c:v>
                </c:pt>
                <c:pt idx="93">
                  <c:v>264.1075696922141</c:v>
                </c:pt>
                <c:pt idx="94">
                  <c:v>269.17910764915018</c:v>
                </c:pt>
                <c:pt idx="95">
                  <c:v>271.46697759599141</c:v>
                </c:pt>
                <c:pt idx="96">
                  <c:v>273.70229891775966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CH!$K$57:$K$153</c:f>
              <c:numCache>
                <c:formatCode>0.0</c:formatCode>
                <c:ptCount val="97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  <c:pt idx="92">
                  <c:v>258.66868488320648</c:v>
                </c:pt>
                <c:pt idx="93">
                  <c:v>262.40002210225487</c:v>
                </c:pt>
                <c:pt idx="94">
                  <c:v>264.10585164820458</c:v>
                </c:pt>
                <c:pt idx="95">
                  <c:v>266.44186410109671</c:v>
                </c:pt>
                <c:pt idx="96">
                  <c:v>268.68880923070924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CH!$O$57:$O$95</c:f>
              <c:numCache>
                <c:formatCode>0.0</c:formatCode>
                <c:ptCount val="39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  <c:pt idx="38">
                  <c:v>261.1377030746483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CH!$Q$57:$Q$95</c:f>
              <c:numCache>
                <c:formatCode>0.0</c:formatCode>
                <c:ptCount val="39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  <c:pt idx="38">
                  <c:v>296.13530479788739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CH!$S$57:$S$95</c:f>
              <c:numCache>
                <c:formatCode>0.0</c:formatCode>
                <c:ptCount val="39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  <c:pt idx="38">
                  <c:v>291.05311529521038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CH!$U$57:$U$95</c:f>
              <c:numCache>
                <c:formatCode>0.0</c:formatCode>
                <c:ptCount val="39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  <c:pt idx="38">
                  <c:v>288.91504977162623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FPRE_REG!$E$57:$E$153</c:f>
              <c:numCache>
                <c:formatCode>0.0</c:formatCode>
                <c:ptCount val="97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  <c:pt idx="92">
                  <c:v>277.80727732640031</c:v>
                </c:pt>
                <c:pt idx="93">
                  <c:v>279.37790067772272</c:v>
                </c:pt>
                <c:pt idx="94">
                  <c:v>277.13991649105606</c:v>
                </c:pt>
                <c:pt idx="95">
                  <c:v>278.64669493086086</c:v>
                </c:pt>
                <c:pt idx="96">
                  <c:v>284.52435837350731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FPRE_REG!$G$57:$G$153</c:f>
              <c:numCache>
                <c:formatCode>0.0</c:formatCode>
                <c:ptCount val="97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  <c:pt idx="92">
                  <c:v>280.69287397880089</c:v>
                </c:pt>
                <c:pt idx="93">
                  <c:v>284.57476859792774</c:v>
                </c:pt>
                <c:pt idx="94">
                  <c:v>283.93080716587116</c:v>
                </c:pt>
                <c:pt idx="95">
                  <c:v>283.51676239818164</c:v>
                </c:pt>
                <c:pt idx="96">
                  <c:v>285.00393795994933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FPRE_REG!$I$57:$I$153</c:f>
              <c:numCache>
                <c:formatCode>0.0</c:formatCode>
                <c:ptCount val="97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  <c:pt idx="92">
                  <c:v>285.78607791440459</c:v>
                </c:pt>
                <c:pt idx="93">
                  <c:v>294.82328298750781</c:v>
                </c:pt>
                <c:pt idx="94">
                  <c:v>301.7275860309885</c:v>
                </c:pt>
                <c:pt idx="95">
                  <c:v>301.31409821856698</c:v>
                </c:pt>
                <c:pt idx="96">
                  <c:v>304.04572874124301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FPRE_REG!$K$57:$K$153</c:f>
              <c:numCache>
                <c:formatCode>0.0</c:formatCode>
                <c:ptCount val="97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  <c:pt idx="92">
                  <c:v>282.80783191060425</c:v>
                </c:pt>
                <c:pt idx="93">
                  <c:v>289.06581551020867</c:v>
                </c:pt>
                <c:pt idx="94">
                  <c:v>292.07386287882491</c:v>
                </c:pt>
                <c:pt idx="95">
                  <c:v>291.84169377951861</c:v>
                </c:pt>
                <c:pt idx="96">
                  <c:v>294.36923855664821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FPRE_REG!$O$57:$O$95</c:f>
              <c:numCache>
                <c:formatCode>0.0</c:formatCode>
                <c:ptCount val="39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  <c:pt idx="38">
                  <c:v>299.71923244560833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FPRE_REG!$Q$57:$Q$95</c:f>
              <c:numCache>
                <c:formatCode>0.0</c:formatCode>
                <c:ptCount val="39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  <c:pt idx="38">
                  <c:v>337.21780661935276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FPRE_REG!$S$57:$S$95</c:f>
              <c:numCache>
                <c:formatCode>0.0</c:formatCode>
                <c:ptCount val="39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  <c:pt idx="38">
                  <c:v>349.89628645829561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FPRE_REG!$M$57:$M$95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FPRE_REG!$U$57:$U$95</c:f>
              <c:numCache>
                <c:formatCode>0.0</c:formatCode>
                <c:ptCount val="39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  <c:pt idx="38">
                  <c:v>339.52411013202948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Kt!$O$58:$O$96</c:f>
              <c:numCache>
                <c:formatCode>0.0</c:formatCode>
                <c:ptCount val="39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  <c:pt idx="38">
                  <c:v>324.25108936719619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Kt!$Q$58:$Q$96</c:f>
              <c:numCache>
                <c:formatCode>0.0</c:formatCode>
                <c:ptCount val="39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  <c:pt idx="38">
                  <c:v>352.02772068070487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Kt!$S$58:$S$96</c:f>
              <c:numCache>
                <c:formatCode>0.0</c:formatCode>
                <c:ptCount val="39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  <c:pt idx="38">
                  <c:v>371.00331807808868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Kt!$N$58:$N$96</c:f>
              <c:strCache>
                <c:ptCount val="3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  <c:pt idx="38">
                  <c:v>2023</c:v>
                </c:pt>
              </c:strCache>
            </c:strRef>
          </c:cat>
          <c:val>
            <c:numRef>
              <c:f>Kt!$U$58:$U$96</c:f>
              <c:numCache>
                <c:formatCode>0.0</c:formatCode>
                <c:ptCount val="39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  <c:pt idx="38">
                  <c:v>358.60485188053525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Kt!$E$58:$E$154</c:f>
              <c:numCache>
                <c:formatCode>0.0</c:formatCode>
                <c:ptCount val="97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297.03689718498924</c:v>
                </c:pt>
                <c:pt idx="92">
                  <c:v>297.27156286648602</c:v>
                </c:pt>
                <c:pt idx="93">
                  <c:v>296.52244962446144</c:v>
                </c:pt>
                <c:pt idx="94">
                  <c:v>295.66037801021139</c:v>
                </c:pt>
                <c:pt idx="95">
                  <c:v>297.43704984641118</c:v>
                </c:pt>
                <c:pt idx="96">
                  <c:v>303.1297615150126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Kt!$G$58:$G$154</c:f>
              <c:numCache>
                <c:formatCode>0.0</c:formatCode>
                <c:ptCount val="97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294.59880131790425</c:v>
                </c:pt>
                <c:pt idx="92">
                  <c:v>295.04126684594263</c:v>
                </c:pt>
                <c:pt idx="93">
                  <c:v>295.78261536766826</c:v>
                </c:pt>
                <c:pt idx="94">
                  <c:v>295.86262065555707</c:v>
                </c:pt>
                <c:pt idx="95">
                  <c:v>295.99668097955657</c:v>
                </c:pt>
                <c:pt idx="96">
                  <c:v>297.73235818022033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Kt!$I$58:$I$154</c:f>
              <c:numCache>
                <c:formatCode>0.0</c:formatCode>
                <c:ptCount val="97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302.36026260275111</c:v>
                </c:pt>
                <c:pt idx="92">
                  <c:v>305.24027244436689</c:v>
                </c:pt>
                <c:pt idx="93">
                  <c:v>309.44529524762555</c:v>
                </c:pt>
                <c:pt idx="94">
                  <c:v>313.54731123957771</c:v>
                </c:pt>
                <c:pt idx="95">
                  <c:v>317.02601133852158</c:v>
                </c:pt>
                <c:pt idx="96">
                  <c:v>320.68910231094543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FPRE_REG!$C$57:$C$153</c:f>
              <c:strCache>
                <c:ptCount val="97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  <c:pt idx="93">
                  <c:v>2023:2</c:v>
                </c:pt>
                <c:pt idx="94">
                  <c:v>2023:3</c:v>
                </c:pt>
                <c:pt idx="95">
                  <c:v>2023:4</c:v>
                </c:pt>
                <c:pt idx="96">
                  <c:v>2024:1</c:v>
                </c:pt>
              </c:strCache>
            </c:strRef>
          </c:cat>
          <c:val>
            <c:numRef>
              <c:f>Kt!$K$58:$K$154</c:f>
              <c:numCache>
                <c:formatCode>0.0</c:formatCode>
                <c:ptCount val="97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298.59420776730155</c:v>
                </c:pt>
                <c:pt idx="92">
                  <c:v>300.20374787158704</c:v>
                </c:pt>
                <c:pt idx="93">
                  <c:v>302.49819685401775</c:v>
                </c:pt>
                <c:pt idx="94">
                  <c:v>304.45111032602472</c:v>
                </c:pt>
                <c:pt idx="95">
                  <c:v>306.35635041822366</c:v>
                </c:pt>
                <c:pt idx="96">
                  <c:v>309.37791651858453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8"/>
  <sheetViews>
    <sheetView tabSelected="1" workbookViewId="0">
      <selection activeCell="A2" sqref="A2"/>
    </sheetView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5" width="7" style="41" customWidth="1"/>
    <col min="6" max="14" width="4.69921875" style="41" customWidth="1"/>
    <col min="15" max="15" width="26.8984375" style="41" customWidth="1"/>
    <col min="16" max="16" width="3.796875" style="41" customWidth="1"/>
    <col min="17" max="17" width="9" style="41" customWidth="1"/>
    <col min="18" max="18" width="11.19921875" style="41"/>
    <col min="19" max="19" width="13.09765625" style="41" customWidth="1"/>
    <col min="20" max="20" width="3.69921875" style="41" customWidth="1"/>
    <col min="21" max="21" width="3.69921875" style="12" customWidth="1"/>
    <col min="22" max="22" width="11.19921875" style="12"/>
    <col min="23" max="79" width="11.19921875" style="40"/>
    <col min="80" max="16384" width="11.19921875" style="41"/>
  </cols>
  <sheetData>
    <row r="1" spans="1:102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95" t="str">
        <f>hi!$G$5</f>
        <v>1. Quartal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">
      <c r="A11" s="39"/>
      <c r="B11" s="40"/>
      <c r="C11" s="174" t="str">
        <f>te!A12</f>
        <v>Transaktionspreis- und Baulandindizes für Wohneigentum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22"/>
      <c r="Q11" s="122"/>
      <c r="R11" s="122"/>
      <c r="S11" s="153" t="str">
        <f>hi!B9</f>
        <v>12. April 2024</v>
      </c>
      <c r="T11" s="122"/>
      <c r="W11" s="122"/>
      <c r="X11" s="122"/>
      <c r="Y11" s="122"/>
      <c r="Z11" s="122"/>
    </row>
    <row r="12" spans="1:102" ht="10.5" customHeight="1" x14ac:dyDescent="0.2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">
      <c r="A13" s="39"/>
      <c r="B13" s="40"/>
      <c r="C13" s="172" t="str">
        <f>te!A14</f>
        <v>Datenstand:</v>
      </c>
      <c r="D13" s="172"/>
      <c r="E13" s="173" t="str">
        <f>hi!E9</f>
        <v>31. März 2024</v>
      </c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57"/>
      <c r="Q13" s="171"/>
      <c r="R13" s="171"/>
      <c r="T13" s="40"/>
    </row>
    <row r="14" spans="1:102" x14ac:dyDescent="0.2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">
      <c r="A15" s="39"/>
      <c r="B15" s="40"/>
      <c r="C15" s="172" t="str">
        <f>te!A15</f>
        <v>Methode:</v>
      </c>
      <c r="D15" s="172"/>
      <c r="E15" s="172" t="str">
        <f>te!A16</f>
        <v>Transaktionsbasierte hedonische Preisindizes auf der Basis der indirekten Methode</v>
      </c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57"/>
      <c r="Q15" s="171" t="s">
        <v>3974</v>
      </c>
      <c r="R15" s="171"/>
      <c r="S15" s="10"/>
      <c r="T15" s="40"/>
    </row>
    <row r="16" spans="1:102" x14ac:dyDescent="0.2">
      <c r="A16" s="39"/>
      <c r="B16" s="40"/>
      <c r="C16" s="45"/>
      <c r="D16" s="45"/>
      <c r="E16" s="172" t="str">
        <f>te!A17</f>
        <v>(quartalsweise Schätzgleichung) mit variablen hedonischen Preisen.</v>
      </c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57"/>
      <c r="Q16" s="171" t="s">
        <v>3975</v>
      </c>
      <c r="R16" s="171"/>
      <c r="S16" s="40"/>
      <c r="T16" s="40"/>
    </row>
    <row r="17" spans="1:20" x14ac:dyDescent="0.2">
      <c r="A17" s="39"/>
      <c r="B17" s="40"/>
      <c r="C17" s="45"/>
      <c r="D17" s="45"/>
      <c r="E17" s="172" t="str">
        <f>te!A18</f>
        <v>Indexierung gewichtet aggregierter Marktwerte von Objekten mit konstanten Qualitäten.</v>
      </c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57"/>
      <c r="Q17" s="171" t="s">
        <v>3976</v>
      </c>
      <c r="R17" s="171"/>
      <c r="S17" s="40"/>
      <c r="T17" s="40"/>
    </row>
    <row r="18" spans="1:20" x14ac:dyDescent="0.2">
      <c r="A18" s="39"/>
      <c r="B18" s="40"/>
      <c r="C18" s="45"/>
      <c r="D18" s="45"/>
      <c r="E18" s="172" t="str">
        <f>te!A19</f>
        <v>Die landesweiten und grossregionalen Indizes werden ungeglättet publiziert.</v>
      </c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57"/>
      <c r="Q18" s="171" t="s">
        <v>3977</v>
      </c>
      <c r="R18" s="171"/>
      <c r="S18" s="40"/>
      <c r="T18" s="40"/>
    </row>
    <row r="19" spans="1:20" x14ac:dyDescent="0.2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">
      <c r="A20" s="39"/>
      <c r="B20" s="40"/>
      <c r="C20" s="172" t="str">
        <f>te!A20</f>
        <v>Räumliche Aggregate:</v>
      </c>
      <c r="D20" s="172"/>
      <c r="E20" s="172" t="str">
        <f>te!A21</f>
        <v>Schweiz, FPRE-Regionen, Kantone (kostenlos), MS-Regionen auf Anfrage.</v>
      </c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57"/>
      <c r="Q20" s="40"/>
      <c r="R20" s="40"/>
      <c r="S20" s="40"/>
      <c r="T20" s="40"/>
    </row>
    <row r="21" spans="1:20" x14ac:dyDescent="0.2">
      <c r="A21" s="39"/>
      <c r="B21" s="40"/>
      <c r="C21" s="46"/>
      <c r="D21" s="46"/>
      <c r="E21" s="172" t="str">
        <f>te!A25</f>
        <v>Die Aggregation erfolgt Transaktionswert-gewichtet.</v>
      </c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57"/>
      <c r="Q21" s="40"/>
      <c r="R21" s="40"/>
      <c r="S21" s="40"/>
      <c r="T21" s="40"/>
    </row>
    <row r="22" spans="1:20" x14ac:dyDescent="0.2">
      <c r="A22" s="39"/>
      <c r="B22" s="40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157"/>
      <c r="Q22" s="40"/>
      <c r="R22" s="40"/>
      <c r="S22" s="40"/>
      <c r="T22" s="43"/>
    </row>
    <row r="23" spans="1:20" x14ac:dyDescent="0.2">
      <c r="A23" s="39"/>
      <c r="B23" s="40"/>
      <c r="C23" s="172" t="str">
        <f>te!A26</f>
        <v>Marktsegemente:</v>
      </c>
      <c r="D23" s="172"/>
      <c r="E23" s="172" t="str">
        <f>te!A28</f>
        <v>Unteres:</v>
      </c>
      <c r="F23" s="172"/>
      <c r="G23" s="172" t="str">
        <f>te!A29</f>
        <v>Neubau, durchschnittlich ausgebaut, durchschnittliche Mikrolage.</v>
      </c>
      <c r="H23" s="172"/>
      <c r="I23" s="172"/>
      <c r="J23" s="172"/>
      <c r="K23" s="172"/>
      <c r="L23" s="172"/>
      <c r="M23" s="172"/>
      <c r="N23" s="172"/>
      <c r="O23" s="172"/>
      <c r="P23" s="157"/>
      <c r="R23" s="43"/>
      <c r="S23" s="40"/>
      <c r="T23" s="40"/>
    </row>
    <row r="24" spans="1:20" x14ac:dyDescent="0.2">
      <c r="A24" s="39"/>
      <c r="B24" s="40"/>
      <c r="C24" s="172" t="str">
        <f>te!A27</f>
        <v xml:space="preserve"> </v>
      </c>
      <c r="D24" s="172"/>
      <c r="E24" s="46"/>
      <c r="F24" s="46"/>
      <c r="G24" s="172" t="str">
        <f>te!A30</f>
        <v>EWG: 75m2 HNF SIA 416.</v>
      </c>
      <c r="H24" s="172"/>
      <c r="I24" s="172"/>
      <c r="J24" s="172"/>
      <c r="K24" s="172"/>
      <c r="L24" s="172"/>
      <c r="M24" s="172"/>
      <c r="N24" s="172"/>
      <c r="O24" s="172"/>
      <c r="P24" s="157"/>
      <c r="Q24" s="40"/>
      <c r="R24" s="43"/>
      <c r="S24" s="40"/>
      <c r="T24" s="40"/>
    </row>
    <row r="25" spans="1:20" x14ac:dyDescent="0.2">
      <c r="A25" s="39"/>
      <c r="B25" s="40"/>
      <c r="C25" s="46"/>
      <c r="D25" s="46"/>
      <c r="E25" s="46"/>
      <c r="F25" s="46"/>
      <c r="G25" s="172" t="str">
        <f>te!A31</f>
        <v>EFH: einseitig angebaut, 350m2 Grundstückfläche, 650m3 SIA 416.</v>
      </c>
      <c r="H25" s="172"/>
      <c r="I25" s="172"/>
      <c r="J25" s="172"/>
      <c r="K25" s="172"/>
      <c r="L25" s="172"/>
      <c r="M25" s="172"/>
      <c r="N25" s="172"/>
      <c r="O25" s="172"/>
      <c r="P25" s="157"/>
      <c r="Q25" s="40"/>
      <c r="R25" s="43"/>
      <c r="S25" s="40"/>
      <c r="T25" s="40"/>
    </row>
    <row r="26" spans="1:20" x14ac:dyDescent="0.2">
      <c r="A26" s="39"/>
      <c r="B26" s="40"/>
      <c r="C26" s="46"/>
      <c r="D26" s="46"/>
      <c r="E26" s="46"/>
      <c r="F26" s="46"/>
      <c r="G26" s="172" t="str">
        <f>te!A49</f>
        <v>Bauland MFH: mit 8 EWG und einer Ausnützungsziffer von 0.6</v>
      </c>
      <c r="H26" s="172"/>
      <c r="I26" s="172"/>
      <c r="J26" s="172"/>
      <c r="K26" s="172"/>
      <c r="L26" s="172"/>
      <c r="M26" s="172"/>
      <c r="N26" s="172"/>
      <c r="O26" s="172"/>
      <c r="P26" s="157"/>
      <c r="Q26" s="40"/>
      <c r="R26" s="43"/>
      <c r="S26" s="40"/>
      <c r="T26" s="40"/>
    </row>
    <row r="27" spans="1:20" x14ac:dyDescent="0.2">
      <c r="A27" s="39"/>
      <c r="B27" s="40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157"/>
      <c r="Q27" s="40"/>
      <c r="R27" s="43"/>
      <c r="S27" s="40"/>
      <c r="T27" s="40"/>
    </row>
    <row r="28" spans="1:20" x14ac:dyDescent="0.2">
      <c r="A28" s="39"/>
      <c r="B28" s="40"/>
      <c r="C28" s="47"/>
      <c r="D28" s="47"/>
      <c r="E28" s="172" t="str">
        <f>te!A32</f>
        <v>Mittleres:</v>
      </c>
      <c r="F28" s="172"/>
      <c r="G28" s="172" t="str">
        <f>te!A33</f>
        <v>Neubau, durchschnittlich ausgebaut, gute Mikrolage.</v>
      </c>
      <c r="H28" s="172"/>
      <c r="I28" s="172"/>
      <c r="J28" s="172"/>
      <c r="K28" s="172"/>
      <c r="L28" s="172"/>
      <c r="M28" s="172"/>
      <c r="N28" s="172"/>
      <c r="O28" s="172"/>
      <c r="P28" s="157"/>
      <c r="Q28" s="40"/>
      <c r="R28" s="43"/>
      <c r="S28" s="40"/>
      <c r="T28" s="40"/>
    </row>
    <row r="29" spans="1:20" x14ac:dyDescent="0.2">
      <c r="A29" s="39"/>
      <c r="B29" s="40"/>
      <c r="C29" s="47"/>
      <c r="D29" s="47"/>
      <c r="E29" s="48"/>
      <c r="F29" s="48"/>
      <c r="G29" s="172" t="str">
        <f>te!A34</f>
        <v>EWG: 115m2 HNF SIA 416.</v>
      </c>
      <c r="H29" s="172"/>
      <c r="I29" s="172"/>
      <c r="J29" s="172"/>
      <c r="K29" s="172"/>
      <c r="L29" s="172"/>
      <c r="M29" s="172"/>
      <c r="N29" s="172"/>
      <c r="O29" s="172"/>
      <c r="P29" s="157"/>
      <c r="Q29" s="40"/>
      <c r="R29" s="44"/>
      <c r="S29" s="40"/>
      <c r="T29" s="40"/>
    </row>
    <row r="30" spans="1:20" x14ac:dyDescent="0.2">
      <c r="A30" s="39"/>
      <c r="B30" s="40"/>
      <c r="C30" s="47"/>
      <c r="D30" s="47"/>
      <c r="E30" s="48"/>
      <c r="F30" s="48"/>
      <c r="G30" s="172" t="str">
        <f>te!A35</f>
        <v>EFH: freistehend, 500m2 Grundstückfläche, 710m3 SIA 416.</v>
      </c>
      <c r="H30" s="172"/>
      <c r="I30" s="172"/>
      <c r="J30" s="172"/>
      <c r="K30" s="172"/>
      <c r="L30" s="172"/>
      <c r="M30" s="172"/>
      <c r="N30" s="172"/>
      <c r="O30" s="172"/>
      <c r="P30" s="157"/>
      <c r="Q30" s="40"/>
      <c r="R30" s="43"/>
      <c r="S30" s="40"/>
      <c r="T30" s="40"/>
    </row>
    <row r="31" spans="1:20" x14ac:dyDescent="0.2">
      <c r="A31" s="39"/>
      <c r="B31" s="40"/>
      <c r="C31" s="47"/>
      <c r="D31" s="47"/>
      <c r="E31" s="48"/>
      <c r="F31" s="48"/>
      <c r="G31" s="172" t="str">
        <f>te!A49</f>
        <v>Bauland MFH: mit 8 EWG und einer Ausnützungsziffer von 0.6</v>
      </c>
      <c r="H31" s="172"/>
      <c r="I31" s="172"/>
      <c r="J31" s="172"/>
      <c r="K31" s="172"/>
      <c r="L31" s="172"/>
      <c r="M31" s="172"/>
      <c r="N31" s="172"/>
      <c r="O31" s="172"/>
      <c r="P31" s="157"/>
      <c r="Q31" s="40"/>
      <c r="R31" s="40"/>
      <c r="S31" s="40"/>
      <c r="T31" s="40"/>
    </row>
    <row r="32" spans="1:20" x14ac:dyDescent="0.2">
      <c r="A32" s="39"/>
      <c r="B32" s="40"/>
      <c r="C32" s="47"/>
      <c r="D32" s="47"/>
      <c r="E32" s="48"/>
      <c r="F32" s="48"/>
      <c r="G32" s="46"/>
      <c r="H32" s="46"/>
      <c r="I32" s="46"/>
      <c r="J32" s="46"/>
      <c r="K32" s="46"/>
      <c r="L32" s="46"/>
      <c r="M32" s="46"/>
      <c r="N32" s="46"/>
      <c r="O32" s="46"/>
      <c r="P32" s="157"/>
      <c r="Q32" s="40"/>
      <c r="R32" s="40"/>
      <c r="S32" s="40"/>
      <c r="T32" s="40"/>
    </row>
    <row r="33" spans="1:21" x14ac:dyDescent="0.2">
      <c r="A33" s="39"/>
      <c r="B33" s="40"/>
      <c r="C33" s="47"/>
      <c r="D33" s="47"/>
      <c r="E33" s="172" t="str">
        <f>te!A36</f>
        <v>Gehobenes:</v>
      </c>
      <c r="F33" s="172"/>
      <c r="G33" s="172" t="str">
        <f>te!A37</f>
        <v>Neubau, luxuriös ausgebaut, beste Mikrolage.</v>
      </c>
      <c r="H33" s="172"/>
      <c r="I33" s="172"/>
      <c r="J33" s="172"/>
      <c r="K33" s="172"/>
      <c r="L33" s="172"/>
      <c r="M33" s="172"/>
      <c r="N33" s="172"/>
      <c r="O33" s="172"/>
      <c r="P33" s="157"/>
      <c r="Q33" s="40"/>
      <c r="R33" s="40"/>
      <c r="S33" s="43"/>
      <c r="T33" s="40"/>
    </row>
    <row r="34" spans="1:21" x14ac:dyDescent="0.2">
      <c r="A34" s="39"/>
      <c r="B34" s="40"/>
      <c r="C34" s="47"/>
      <c r="D34" s="47"/>
      <c r="E34" s="49"/>
      <c r="F34" s="49"/>
      <c r="G34" s="172" t="str">
        <f>te!A38</f>
        <v>EWG: 180m2 HNF SIA 416.</v>
      </c>
      <c r="H34" s="172"/>
      <c r="I34" s="172"/>
      <c r="J34" s="172"/>
      <c r="K34" s="172"/>
      <c r="L34" s="172"/>
      <c r="M34" s="172"/>
      <c r="N34" s="172"/>
      <c r="O34" s="172"/>
      <c r="P34" s="157"/>
      <c r="Q34" s="40"/>
      <c r="R34" s="40"/>
      <c r="S34" s="40"/>
      <c r="T34" s="40"/>
    </row>
    <row r="35" spans="1:21" x14ac:dyDescent="0.2">
      <c r="A35" s="39"/>
      <c r="B35" s="40"/>
      <c r="C35" s="47"/>
      <c r="D35" s="47"/>
      <c r="E35" s="49"/>
      <c r="F35" s="49"/>
      <c r="G35" s="172" t="str">
        <f>te!A39</f>
        <v>EFH: freistehend, 900m2 Grundstückfläche, 1'250m3 SIA 416.</v>
      </c>
      <c r="H35" s="172"/>
      <c r="I35" s="172"/>
      <c r="J35" s="172"/>
      <c r="K35" s="172"/>
      <c r="L35" s="172"/>
      <c r="M35" s="172"/>
      <c r="N35" s="172"/>
      <c r="O35" s="172"/>
      <c r="P35" s="157"/>
      <c r="Q35" s="43" t="s">
        <v>55</v>
      </c>
      <c r="R35" s="40"/>
      <c r="S35" s="40"/>
      <c r="T35" s="40"/>
    </row>
    <row r="36" spans="1:21" x14ac:dyDescent="0.2">
      <c r="A36" s="39"/>
      <c r="B36" s="40"/>
      <c r="C36" s="47"/>
      <c r="D36" s="47"/>
      <c r="E36" s="49"/>
      <c r="F36" s="49"/>
      <c r="G36" s="172" t="str">
        <f>te!A49</f>
        <v>Bauland MFH: mit 8 EWG und einer Ausnützungsziffer von 0.6</v>
      </c>
      <c r="H36" s="172"/>
      <c r="I36" s="172"/>
      <c r="J36" s="172"/>
      <c r="K36" s="172"/>
      <c r="L36" s="172"/>
      <c r="M36" s="172"/>
      <c r="N36" s="172"/>
      <c r="O36" s="172"/>
      <c r="P36" s="157"/>
      <c r="Q36" s="43" t="s">
        <v>0</v>
      </c>
      <c r="R36" s="40"/>
      <c r="S36" s="40"/>
      <c r="T36" s="40"/>
    </row>
    <row r="37" spans="1:21" x14ac:dyDescent="0.2">
      <c r="A37" s="39"/>
      <c r="B37" s="40"/>
      <c r="C37" s="47"/>
      <c r="D37" s="47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157"/>
      <c r="Q37" s="43" t="s">
        <v>3814</v>
      </c>
      <c r="R37" s="40"/>
      <c r="S37" s="44"/>
      <c r="T37" s="40"/>
    </row>
    <row r="38" spans="1:21" x14ac:dyDescent="0.2">
      <c r="A38" s="39"/>
      <c r="B38" s="40"/>
      <c r="C38" s="172" t="str">
        <f>te!A45</f>
        <v>Gesamtindizes:</v>
      </c>
      <c r="D38" s="172"/>
      <c r="E38" s="172" t="str">
        <f>te!A46</f>
        <v>Eigentumswohnungen (gewichtetes Aggregat der drei EWG-Marktsegmente)</v>
      </c>
      <c r="F38" s="172"/>
      <c r="G38" s="172"/>
      <c r="H38" s="172"/>
      <c r="I38" s="172"/>
      <c r="J38" s="172"/>
      <c r="K38" s="172"/>
      <c r="L38" s="172"/>
      <c r="M38" s="172"/>
      <c r="N38" s="172"/>
      <c r="O38" s="118"/>
      <c r="P38" s="157"/>
      <c r="Q38" s="43" t="s">
        <v>3815</v>
      </c>
      <c r="R38" s="40"/>
      <c r="S38" s="43"/>
      <c r="T38" s="40"/>
    </row>
    <row r="39" spans="1:21" x14ac:dyDescent="0.2">
      <c r="A39" s="39"/>
      <c r="B39" s="40"/>
      <c r="C39" s="47"/>
      <c r="D39" s="47"/>
      <c r="E39" s="172" t="str">
        <f>te!A47</f>
        <v>Einfamilienhäuser (gewichtetes Aggregat der drei EFH-Marktsegmente)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18"/>
      <c r="P39" s="157"/>
      <c r="Q39" s="43"/>
      <c r="R39" s="40"/>
      <c r="S39" s="44"/>
      <c r="T39" s="40"/>
    </row>
    <row r="40" spans="1:21" x14ac:dyDescent="0.2">
      <c r="A40" s="39"/>
      <c r="B40" s="40"/>
      <c r="C40" s="47"/>
      <c r="D40" s="47"/>
      <c r="E40" s="172" t="str">
        <f>te!A48</f>
        <v>Wohneigentum (gewichtetes Aggregat aller Marktsegmente)</v>
      </c>
      <c r="F40" s="172"/>
      <c r="G40" s="172"/>
      <c r="H40" s="172"/>
      <c r="I40" s="172"/>
      <c r="J40" s="172"/>
      <c r="K40" s="172"/>
      <c r="L40" s="172"/>
      <c r="M40" s="172"/>
      <c r="N40" s="172"/>
      <c r="O40" s="118"/>
      <c r="P40" s="157"/>
      <c r="Q40" s="120" t="s">
        <v>563</v>
      </c>
      <c r="R40" s="40"/>
      <c r="S40" s="120"/>
      <c r="T40" s="40"/>
    </row>
    <row r="41" spans="1:21" x14ac:dyDescent="0.2">
      <c r="A41" s="39"/>
      <c r="B41" s="40"/>
      <c r="C41" s="47"/>
      <c r="D41" s="47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157"/>
      <c r="Q41" s="44" t="s">
        <v>56</v>
      </c>
      <c r="R41" s="40"/>
      <c r="S41" s="44"/>
      <c r="T41" s="40"/>
    </row>
    <row r="42" spans="1:21" x14ac:dyDescent="0.2">
      <c r="A42" s="39"/>
      <c r="B42" s="40"/>
      <c r="C42" s="172" t="str">
        <f>te!A40</f>
        <v>Literatur:</v>
      </c>
      <c r="D42" s="172"/>
      <c r="E42" s="172" t="str">
        <f>te!A41</f>
        <v>Fahrländer Partner (2016)</v>
      </c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57"/>
      <c r="Q42" s="43" t="s">
        <v>1</v>
      </c>
      <c r="R42" s="40"/>
      <c r="S42" s="44"/>
      <c r="T42" s="40"/>
    </row>
    <row r="43" spans="1:21" x14ac:dyDescent="0.2">
      <c r="A43" s="39"/>
      <c r="B43" s="40"/>
      <c r="C43" s="42"/>
      <c r="D43" s="42"/>
      <c r="E43" s="42"/>
      <c r="F43" s="172" t="str">
        <f>te!A42</f>
        <v>Immobilien-Preisindizes von Fahrländer Partner: Methoden-Kurzbeschrieb</v>
      </c>
      <c r="G43" s="172"/>
      <c r="H43" s="172"/>
      <c r="I43" s="172"/>
      <c r="J43" s="172"/>
      <c r="K43" s="172"/>
      <c r="L43" s="172"/>
      <c r="M43" s="172"/>
      <c r="N43" s="172"/>
      <c r="O43" s="172"/>
      <c r="P43" s="157"/>
      <c r="Q43" s="40"/>
      <c r="R43" s="40"/>
      <c r="S43" s="40"/>
      <c r="T43" s="40"/>
    </row>
    <row r="44" spans="1:21" ht="15" x14ac:dyDescent="0.2">
      <c r="A44" s="39"/>
      <c r="B44" s="40"/>
      <c r="C44" s="42"/>
      <c r="D44" s="42"/>
      <c r="E44" s="49"/>
      <c r="F44" s="175" t="s">
        <v>3982</v>
      </c>
      <c r="G44" s="175"/>
      <c r="H44" s="175"/>
      <c r="I44" s="175"/>
      <c r="J44" s="175"/>
      <c r="K44" s="175"/>
      <c r="L44" s="175"/>
      <c r="M44" s="175"/>
      <c r="N44" s="175"/>
      <c r="O44" s="175"/>
      <c r="P44" s="40"/>
      <c r="Q44" s="43" t="s">
        <v>4004</v>
      </c>
      <c r="R44" s="40"/>
      <c r="S44" s="40"/>
      <c r="T44" s="40"/>
      <c r="U44" s="72"/>
    </row>
    <row r="45" spans="1:21" x14ac:dyDescent="0.2">
      <c r="A45" s="39"/>
      <c r="B45" s="40"/>
      <c r="C45" s="42"/>
      <c r="D45" s="42"/>
      <c r="E45" s="42"/>
      <c r="F45" s="172" t="str">
        <f>te!A43</f>
        <v>Im Anhang des Methoden-Kurzbeschriebs befindet sich ein Literaturverzeichnis.</v>
      </c>
      <c r="G45" s="172"/>
      <c r="H45" s="172"/>
      <c r="I45" s="172"/>
      <c r="J45" s="172"/>
      <c r="K45" s="172"/>
      <c r="L45" s="172"/>
      <c r="M45" s="172"/>
      <c r="N45" s="172"/>
      <c r="O45" s="172"/>
      <c r="P45" s="40"/>
      <c r="Q45" s="43" t="s">
        <v>4005</v>
      </c>
      <c r="R45" s="40"/>
      <c r="S45" s="40"/>
      <c r="T45" s="40"/>
      <c r="U45" s="71"/>
    </row>
    <row r="46" spans="1:21" x14ac:dyDescent="0.2">
      <c r="A46" s="39"/>
      <c r="B46" s="40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40"/>
      <c r="Q46" s="40"/>
      <c r="R46" s="40"/>
      <c r="S46" s="40"/>
      <c r="T46" s="40"/>
    </row>
    <row r="47" spans="1:21" x14ac:dyDescent="0.2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ht="4.5" customHeight="1" x14ac:dyDescent="0.2">
      <c r="A49" s="39"/>
      <c r="B49" s="40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40"/>
      <c r="U49" s="86"/>
    </row>
    <row r="50" spans="1:22" ht="9.9499999999999993" customHeight="1" x14ac:dyDescent="0.2">
      <c r="A50" s="39"/>
      <c r="B50" s="40"/>
      <c r="C50" s="170" t="s">
        <v>55</v>
      </c>
      <c r="D50" s="170"/>
      <c r="E50" s="170"/>
      <c r="F50" s="125" t="str">
        <f>te!A12</f>
        <v>Transaktionspreis- und Baulandindizes für Wohneigentum</v>
      </c>
      <c r="G50" s="125"/>
      <c r="H50" s="125"/>
      <c r="I50" s="119"/>
      <c r="J50" s="119"/>
      <c r="K50" s="119"/>
      <c r="L50" s="119"/>
      <c r="M50" s="119"/>
      <c r="N50" s="119"/>
      <c r="O50" s="119"/>
      <c r="P50" s="40"/>
      <c r="Q50" s="40"/>
      <c r="R50" s="40"/>
      <c r="S50" s="126" t="str">
        <f>hi!$G$5</f>
        <v>1. Quartal 2024</v>
      </c>
      <c r="T50" s="40"/>
      <c r="U50" s="86"/>
    </row>
    <row r="51" spans="1:22" ht="9.9499999999999993" customHeight="1" x14ac:dyDescent="0.2">
      <c r="A51" s="39"/>
      <c r="B51" s="40"/>
      <c r="C51" s="170" t="s">
        <v>0</v>
      </c>
      <c r="D51" s="170"/>
      <c r="E51" s="170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40"/>
      <c r="T51" s="40"/>
      <c r="U51" s="86"/>
    </row>
    <row r="52" spans="1:22" ht="8.1" customHeight="1" x14ac:dyDescent="0.2">
      <c r="A52" s="39"/>
      <c r="B52" s="40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</row>
    <row r="54" spans="1:22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86"/>
    </row>
    <row r="56" spans="1:22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21:22" x14ac:dyDescent="0.2">
      <c r="U241" s="41"/>
      <c r="V241" s="41"/>
    </row>
    <row r="242" spans="21:22" x14ac:dyDescent="0.2">
      <c r="U242" s="41"/>
      <c r="V242" s="41"/>
    </row>
    <row r="243" spans="21:22" x14ac:dyDescent="0.2">
      <c r="U243" s="41"/>
      <c r="V243" s="41"/>
    </row>
    <row r="244" spans="21:22" x14ac:dyDescent="0.2">
      <c r="U244" s="41"/>
      <c r="V244" s="41"/>
    </row>
    <row r="245" spans="21:22" x14ac:dyDescent="0.2">
      <c r="U245" s="41"/>
      <c r="V245" s="41"/>
    </row>
    <row r="246" spans="21:22" x14ac:dyDescent="0.2">
      <c r="U246" s="41"/>
      <c r="V246" s="41"/>
    </row>
    <row r="247" spans="21:22" x14ac:dyDescent="0.2">
      <c r="U247" s="41"/>
      <c r="V247" s="41"/>
    </row>
    <row r="248" spans="21:22" x14ac:dyDescent="0.2">
      <c r="U248" s="41"/>
      <c r="V248" s="41"/>
    </row>
    <row r="249" spans="21:22" x14ac:dyDescent="0.2">
      <c r="U249" s="41"/>
      <c r="V249" s="41"/>
    </row>
    <row r="250" spans="21:22" x14ac:dyDescent="0.2">
      <c r="U250" s="41"/>
      <c r="V250" s="41"/>
    </row>
    <row r="251" spans="21:22" x14ac:dyDescent="0.2">
      <c r="U251" s="41"/>
      <c r="V251" s="41"/>
    </row>
    <row r="252" spans="21:22" x14ac:dyDescent="0.2">
      <c r="U252" s="41"/>
      <c r="V252" s="41"/>
    </row>
    <row r="253" spans="21:22" x14ac:dyDescent="0.2">
      <c r="U253" s="41"/>
      <c r="V253" s="41"/>
    </row>
    <row r="254" spans="21:22" x14ac:dyDescent="0.2">
      <c r="U254" s="41"/>
      <c r="V254" s="41"/>
    </row>
    <row r="255" spans="21:22" x14ac:dyDescent="0.2">
      <c r="U255" s="41"/>
      <c r="V255" s="41"/>
    </row>
    <row r="256" spans="21:22" x14ac:dyDescent="0.2">
      <c r="U256" s="41"/>
      <c r="V256" s="41"/>
    </row>
    <row r="257" spans="21:22" x14ac:dyDescent="0.2">
      <c r="U257" s="41"/>
      <c r="V257" s="41"/>
    </row>
    <row r="258" spans="21:22" x14ac:dyDescent="0.2">
      <c r="U258" s="41"/>
      <c r="V258" s="41"/>
    </row>
    <row r="259" spans="21:22" x14ac:dyDescent="0.2">
      <c r="U259" s="41"/>
      <c r="V259" s="41"/>
    </row>
    <row r="260" spans="21:22" x14ac:dyDescent="0.2">
      <c r="U260" s="41"/>
      <c r="V260" s="41"/>
    </row>
    <row r="261" spans="21:22" x14ac:dyDescent="0.2">
      <c r="U261" s="41"/>
      <c r="V261" s="41"/>
    </row>
    <row r="262" spans="21:22" x14ac:dyDescent="0.2">
      <c r="U262" s="41"/>
      <c r="V262" s="41"/>
    </row>
    <row r="263" spans="21:22" x14ac:dyDescent="0.2">
      <c r="U263" s="41"/>
      <c r="V263" s="41"/>
    </row>
    <row r="264" spans="21:22" x14ac:dyDescent="0.2">
      <c r="U264" s="41"/>
      <c r="V264" s="41"/>
    </row>
    <row r="265" spans="21:22" x14ac:dyDescent="0.2">
      <c r="U265" s="41"/>
      <c r="V265" s="41"/>
    </row>
    <row r="266" spans="21:22" x14ac:dyDescent="0.2">
      <c r="U266" s="41"/>
      <c r="V266" s="41"/>
    </row>
    <row r="267" spans="21:22" x14ac:dyDescent="0.2">
      <c r="U267" s="41"/>
      <c r="V267" s="41"/>
    </row>
    <row r="268" spans="21:22" x14ac:dyDescent="0.2">
      <c r="U268" s="41"/>
      <c r="V268" s="41"/>
    </row>
    <row r="269" spans="21:22" x14ac:dyDescent="0.2">
      <c r="U269" s="41"/>
      <c r="V269" s="41"/>
    </row>
    <row r="270" spans="21:22" x14ac:dyDescent="0.2">
      <c r="U270" s="41"/>
      <c r="V270" s="41"/>
    </row>
    <row r="271" spans="21:22" x14ac:dyDescent="0.2">
      <c r="U271" s="41"/>
      <c r="V271" s="41"/>
    </row>
    <row r="272" spans="21:22" x14ac:dyDescent="0.2">
      <c r="U272" s="41"/>
      <c r="V272" s="41"/>
    </row>
    <row r="273" spans="21:22" x14ac:dyDescent="0.2">
      <c r="U273" s="41"/>
      <c r="V273" s="41"/>
    </row>
    <row r="274" spans="21:22" x14ac:dyDescent="0.2">
      <c r="U274" s="41"/>
      <c r="V274" s="41"/>
    </row>
    <row r="275" spans="21:22" x14ac:dyDescent="0.2">
      <c r="U275" s="41"/>
      <c r="V275" s="41"/>
    </row>
    <row r="276" spans="21:22" x14ac:dyDescent="0.2">
      <c r="U276" s="41"/>
      <c r="V276" s="41"/>
    </row>
    <row r="277" spans="21:22" x14ac:dyDescent="0.2">
      <c r="U277" s="41"/>
      <c r="V277" s="41"/>
    </row>
    <row r="278" spans="21:22" x14ac:dyDescent="0.2">
      <c r="U278" s="41"/>
      <c r="V278" s="41"/>
    </row>
  </sheetData>
  <mergeCells count="44">
    <mergeCell ref="Q15:R15"/>
    <mergeCell ref="E39:N39"/>
    <mergeCell ref="E40:N40"/>
    <mergeCell ref="G35:O35"/>
    <mergeCell ref="G25:O25"/>
    <mergeCell ref="G29:O29"/>
    <mergeCell ref="G28:O28"/>
    <mergeCell ref="E28:F28"/>
    <mergeCell ref="G36:O36"/>
    <mergeCell ref="G33:O33"/>
    <mergeCell ref="G30:O30"/>
    <mergeCell ref="G34:O34"/>
    <mergeCell ref="E23:F23"/>
    <mergeCell ref="F43:O43"/>
    <mergeCell ref="F44:O44"/>
    <mergeCell ref="E42:O42"/>
    <mergeCell ref="F45:O45"/>
    <mergeCell ref="C42:D42"/>
    <mergeCell ref="E13:O13"/>
    <mergeCell ref="C11:O11"/>
    <mergeCell ref="C13:D13"/>
    <mergeCell ref="E20:O20"/>
    <mergeCell ref="E21:O21"/>
    <mergeCell ref="C15:D15"/>
    <mergeCell ref="E15:O15"/>
    <mergeCell ref="C20:D20"/>
    <mergeCell ref="E16:O16"/>
    <mergeCell ref="E17:O17"/>
    <mergeCell ref="C50:E50"/>
    <mergeCell ref="C51:E51"/>
    <mergeCell ref="Q13:R13"/>
    <mergeCell ref="C38:D38"/>
    <mergeCell ref="E38:N38"/>
    <mergeCell ref="Q16:R16"/>
    <mergeCell ref="Q17:R17"/>
    <mergeCell ref="Q18:R18"/>
    <mergeCell ref="E18:O18"/>
    <mergeCell ref="G23:O23"/>
    <mergeCell ref="C23:D23"/>
    <mergeCell ref="E33:F33"/>
    <mergeCell ref="C24:D24"/>
    <mergeCell ref="G24:O24"/>
    <mergeCell ref="G26:O26"/>
    <mergeCell ref="G31:O31"/>
  </mergeCells>
  <phoneticPr fontId="2" type="noConversion"/>
  <hyperlinks>
    <hyperlink ref="F44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M20" sqref="M20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3669</v>
      </c>
      <c r="C1" s="2" t="s">
        <v>3670</v>
      </c>
    </row>
    <row r="2" spans="1:14" x14ac:dyDescent="0.2">
      <c r="M2" s="2" t="s">
        <v>3955</v>
      </c>
    </row>
    <row r="3" spans="1:14" x14ac:dyDescent="0.2">
      <c r="A3" s="2" t="s">
        <v>224</v>
      </c>
      <c r="B3" s="25"/>
    </row>
    <row r="4" spans="1:14" x14ac:dyDescent="0.2">
      <c r="G4" s="2" t="s">
        <v>3957</v>
      </c>
      <c r="M4" s="2" t="s">
        <v>234</v>
      </c>
      <c r="N4" s="2" t="s">
        <v>3956</v>
      </c>
    </row>
    <row r="5" spans="1:14" x14ac:dyDescent="0.2">
      <c r="A5" s="2" t="s">
        <v>212</v>
      </c>
      <c r="D5" s="2" t="s">
        <v>213</v>
      </c>
      <c r="G5" s="52" t="str" cm="1">
        <f t="array" ref="G5">VLOOKUP(G6,$G$7:$K$10,$C$28+1,FALSE)&amp;" "&amp;$E$8</f>
        <v>1. Quartal 2024</v>
      </c>
      <c r="M5" s="2">
        <v>1</v>
      </c>
    </row>
    <row r="6" spans="1:14" x14ac:dyDescent="0.2">
      <c r="A6" s="2" t="s">
        <v>210</v>
      </c>
      <c r="B6" s="25">
        <v>12</v>
      </c>
      <c r="D6" s="2" t="s">
        <v>210</v>
      </c>
      <c r="E6" s="25">
        <v>31</v>
      </c>
      <c r="G6" s="52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209</v>
      </c>
      <c r="B7" s="25">
        <v>4</v>
      </c>
      <c r="D7" s="2" t="s">
        <v>214</v>
      </c>
      <c r="E7" s="25">
        <v>3</v>
      </c>
      <c r="G7" s="2">
        <v>1</v>
      </c>
      <c r="H7" s="2" t="s">
        <v>3958</v>
      </c>
      <c r="I7" s="2" t="s">
        <v>3962</v>
      </c>
      <c r="J7" s="2" t="s">
        <v>3966</v>
      </c>
      <c r="K7" s="2" t="s">
        <v>3970</v>
      </c>
    </row>
    <row r="8" spans="1:14" x14ac:dyDescent="0.2">
      <c r="A8" s="2" t="s">
        <v>211</v>
      </c>
      <c r="B8" s="25">
        <v>2024</v>
      </c>
      <c r="D8" s="2" t="s">
        <v>211</v>
      </c>
      <c r="E8" s="25">
        <v>2024</v>
      </c>
      <c r="G8" s="2">
        <v>2</v>
      </c>
      <c r="H8" s="2" t="s">
        <v>3959</v>
      </c>
      <c r="I8" s="2" t="s">
        <v>3963</v>
      </c>
      <c r="J8" s="2" t="s">
        <v>3967</v>
      </c>
      <c r="K8" s="2" t="s">
        <v>3971</v>
      </c>
    </row>
    <row r="9" spans="1:14" x14ac:dyDescent="0.2">
      <c r="B9" s="13" t="str">
        <f>CONCATENATE(B6,IF(hi!C28=1,". "," "),VLOOKUP(B7,hi!A13:J24,hi!C28+5)," ",B8)</f>
        <v>12. April 2024</v>
      </c>
      <c r="E9" s="13" t="str">
        <f>CONCATENATE(E6,IF(hi!C28=1,". "," "),VLOOKUP(E7,hi!A13:J24,hi!C28+5)," ",E8)</f>
        <v>31. März 2024</v>
      </c>
      <c r="G9" s="2">
        <v>3</v>
      </c>
      <c r="H9" s="2" t="s">
        <v>3960</v>
      </c>
      <c r="I9" s="2" t="s">
        <v>3964</v>
      </c>
      <c r="J9" s="2" t="s">
        <v>3968</v>
      </c>
      <c r="K9" s="2" t="s">
        <v>3972</v>
      </c>
    </row>
    <row r="10" spans="1:14" x14ac:dyDescent="0.2">
      <c r="G10" s="2">
        <v>4</v>
      </c>
      <c r="H10" s="2" t="s">
        <v>3961</v>
      </c>
      <c r="I10" s="2" t="s">
        <v>3965</v>
      </c>
      <c r="J10" s="2" t="s">
        <v>3969</v>
      </c>
      <c r="K10" s="2" t="s">
        <v>3973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133</v>
      </c>
    </row>
    <row r="13" spans="1:14" x14ac:dyDescent="0.2">
      <c r="A13" s="16">
        <v>1</v>
      </c>
      <c r="B13" s="16" t="s">
        <v>134</v>
      </c>
      <c r="C13" s="16" t="s">
        <v>135</v>
      </c>
      <c r="D13" s="16" t="s">
        <v>136</v>
      </c>
      <c r="E13" s="16" t="s">
        <v>134</v>
      </c>
      <c r="F13" s="16" t="s">
        <v>137</v>
      </c>
      <c r="G13" s="16" t="s">
        <v>138</v>
      </c>
      <c r="H13" s="16" t="s">
        <v>139</v>
      </c>
      <c r="I13" s="16" t="s">
        <v>140</v>
      </c>
      <c r="J13" s="16">
        <v>1</v>
      </c>
    </row>
    <row r="14" spans="1:14" x14ac:dyDescent="0.2">
      <c r="A14" s="16">
        <v>2</v>
      </c>
      <c r="B14" s="16" t="s">
        <v>141</v>
      </c>
      <c r="C14" s="16" t="s">
        <v>142</v>
      </c>
      <c r="D14" s="16" t="s">
        <v>143</v>
      </c>
      <c r="E14" s="16" t="s">
        <v>141</v>
      </c>
      <c r="F14" s="16" t="s">
        <v>144</v>
      </c>
      <c r="G14" s="16" t="s">
        <v>145</v>
      </c>
      <c r="H14" s="16" t="s">
        <v>146</v>
      </c>
      <c r="I14" s="16" t="s">
        <v>147</v>
      </c>
      <c r="J14" s="16">
        <v>1</v>
      </c>
    </row>
    <row r="15" spans="1:14" x14ac:dyDescent="0.2">
      <c r="A15" s="16">
        <v>3</v>
      </c>
      <c r="B15" s="16" t="s">
        <v>148</v>
      </c>
      <c r="C15" s="16" t="s">
        <v>148</v>
      </c>
      <c r="D15" s="16" t="s">
        <v>149</v>
      </c>
      <c r="E15" s="16" t="s">
        <v>148</v>
      </c>
      <c r="F15" s="16" t="s">
        <v>150</v>
      </c>
      <c r="G15" s="16" t="s">
        <v>151</v>
      </c>
      <c r="H15" s="16" t="s">
        <v>152</v>
      </c>
      <c r="I15" s="16" t="s">
        <v>153</v>
      </c>
      <c r="J15" s="16">
        <v>1</v>
      </c>
    </row>
    <row r="16" spans="1:14" x14ac:dyDescent="0.2">
      <c r="A16" s="16">
        <v>4</v>
      </c>
      <c r="B16" s="16" t="s">
        <v>154</v>
      </c>
      <c r="C16" s="16" t="s">
        <v>155</v>
      </c>
      <c r="D16" s="16" t="s">
        <v>156</v>
      </c>
      <c r="E16" s="16" t="s">
        <v>154</v>
      </c>
      <c r="F16" s="16" t="s">
        <v>157</v>
      </c>
      <c r="G16" s="16" t="s">
        <v>158</v>
      </c>
      <c r="H16" s="16" t="s">
        <v>159</v>
      </c>
      <c r="I16" s="16" t="s">
        <v>157</v>
      </c>
      <c r="J16" s="16">
        <v>2</v>
      </c>
    </row>
    <row r="17" spans="1:18" x14ac:dyDescent="0.2">
      <c r="A17" s="16">
        <v>5</v>
      </c>
      <c r="B17" s="16" t="s">
        <v>160</v>
      </c>
      <c r="C17" s="16" t="s">
        <v>160</v>
      </c>
      <c r="D17" s="16" t="s">
        <v>161</v>
      </c>
      <c r="E17" s="16" t="s">
        <v>162</v>
      </c>
      <c r="F17" s="16" t="s">
        <v>160</v>
      </c>
      <c r="G17" s="16" t="s">
        <v>163</v>
      </c>
      <c r="H17" s="16" t="s">
        <v>164</v>
      </c>
      <c r="I17" s="16" t="s">
        <v>162</v>
      </c>
      <c r="J17" s="16">
        <v>2</v>
      </c>
    </row>
    <row r="18" spans="1:18" x14ac:dyDescent="0.2">
      <c r="A18" s="16">
        <v>6</v>
      </c>
      <c r="B18" s="16" t="s">
        <v>165</v>
      </c>
      <c r="C18" s="16" t="s">
        <v>166</v>
      </c>
      <c r="D18" s="16" t="s">
        <v>167</v>
      </c>
      <c r="E18" s="16" t="s">
        <v>168</v>
      </c>
      <c r="F18" s="16" t="s">
        <v>169</v>
      </c>
      <c r="G18" s="16" t="s">
        <v>170</v>
      </c>
      <c r="H18" s="16" t="s">
        <v>444</v>
      </c>
      <c r="I18" s="16" t="s">
        <v>168</v>
      </c>
      <c r="J18" s="16">
        <v>2</v>
      </c>
    </row>
    <row r="19" spans="1:18" x14ac:dyDescent="0.2">
      <c r="A19" s="16">
        <v>7</v>
      </c>
      <c r="B19" s="16" t="s">
        <v>171</v>
      </c>
      <c r="C19" s="16" t="s">
        <v>172</v>
      </c>
      <c r="D19" s="16" t="s">
        <v>173</v>
      </c>
      <c r="E19" s="16" t="s">
        <v>174</v>
      </c>
      <c r="F19" s="16" t="s">
        <v>175</v>
      </c>
      <c r="G19" s="16" t="s">
        <v>176</v>
      </c>
      <c r="H19" s="16" t="s">
        <v>177</v>
      </c>
      <c r="I19" s="16" t="s">
        <v>174</v>
      </c>
      <c r="J19" s="16">
        <v>3</v>
      </c>
    </row>
    <row r="20" spans="1:18" x14ac:dyDescent="0.2">
      <c r="A20" s="16">
        <v>8</v>
      </c>
      <c r="B20" s="16" t="s">
        <v>178</v>
      </c>
      <c r="C20" s="16" t="s">
        <v>179</v>
      </c>
      <c r="D20" s="16" t="s">
        <v>180</v>
      </c>
      <c r="E20" s="16" t="s">
        <v>178</v>
      </c>
      <c r="F20" s="16" t="s">
        <v>181</v>
      </c>
      <c r="G20" s="16" t="s">
        <v>182</v>
      </c>
      <c r="H20" s="16" t="s">
        <v>183</v>
      </c>
      <c r="I20" s="16" t="s">
        <v>181</v>
      </c>
      <c r="J20" s="16">
        <v>3</v>
      </c>
    </row>
    <row r="21" spans="1:18" x14ac:dyDescent="0.2">
      <c r="A21" s="16">
        <v>9</v>
      </c>
      <c r="B21" s="16" t="s">
        <v>184</v>
      </c>
      <c r="C21" s="16" t="s">
        <v>184</v>
      </c>
      <c r="D21" s="16" t="s">
        <v>185</v>
      </c>
      <c r="E21" s="16" t="s">
        <v>186</v>
      </c>
      <c r="F21" s="16" t="s">
        <v>187</v>
      </c>
      <c r="G21" s="16" t="s">
        <v>188</v>
      </c>
      <c r="H21" s="16" t="s">
        <v>189</v>
      </c>
      <c r="I21" s="16" t="s">
        <v>187</v>
      </c>
      <c r="J21" s="16">
        <v>3</v>
      </c>
    </row>
    <row r="22" spans="1:18" x14ac:dyDescent="0.2">
      <c r="A22" s="16">
        <v>10</v>
      </c>
      <c r="B22" s="16" t="s">
        <v>190</v>
      </c>
      <c r="C22" s="16" t="s">
        <v>191</v>
      </c>
      <c r="D22" s="16" t="s">
        <v>192</v>
      </c>
      <c r="E22" s="16" t="s">
        <v>191</v>
      </c>
      <c r="F22" s="16" t="s">
        <v>193</v>
      </c>
      <c r="G22" s="16" t="s">
        <v>194</v>
      </c>
      <c r="H22" s="16" t="s">
        <v>195</v>
      </c>
      <c r="I22" s="16" t="s">
        <v>196</v>
      </c>
      <c r="J22" s="16">
        <v>4</v>
      </c>
    </row>
    <row r="23" spans="1:18" x14ac:dyDescent="0.2">
      <c r="A23" s="16">
        <v>11</v>
      </c>
      <c r="B23" s="16" t="s">
        <v>197</v>
      </c>
      <c r="C23" s="16" t="s">
        <v>197</v>
      </c>
      <c r="D23" s="16" t="s">
        <v>198</v>
      </c>
      <c r="E23" s="16" t="s">
        <v>197</v>
      </c>
      <c r="F23" s="16" t="s">
        <v>199</v>
      </c>
      <c r="G23" s="16" t="s">
        <v>200</v>
      </c>
      <c r="H23" s="16" t="s">
        <v>200</v>
      </c>
      <c r="I23" s="16" t="s">
        <v>199</v>
      </c>
      <c r="J23" s="16">
        <v>4</v>
      </c>
    </row>
    <row r="24" spans="1:18" x14ac:dyDescent="0.2">
      <c r="A24" s="16">
        <v>12</v>
      </c>
      <c r="B24" s="16" t="s">
        <v>201</v>
      </c>
      <c r="C24" s="16" t="s">
        <v>202</v>
      </c>
      <c r="D24" s="16" t="s">
        <v>203</v>
      </c>
      <c r="E24" s="16" t="s">
        <v>204</v>
      </c>
      <c r="F24" s="16" t="s">
        <v>205</v>
      </c>
      <c r="G24" s="16" t="s">
        <v>206</v>
      </c>
      <c r="H24" s="16" t="s">
        <v>207</v>
      </c>
      <c r="I24" s="16" t="s">
        <v>208</v>
      </c>
      <c r="J24" s="16">
        <v>4</v>
      </c>
    </row>
    <row r="27" spans="1:18" x14ac:dyDescent="0.2">
      <c r="A27" s="2" t="s">
        <v>223</v>
      </c>
    </row>
    <row r="28" spans="1:18" x14ac:dyDescent="0.2">
      <c r="A28" s="16">
        <v>1</v>
      </c>
      <c r="B28" s="16" t="s">
        <v>74</v>
      </c>
      <c r="C28" s="26">
        <v>1</v>
      </c>
      <c r="G28" s="2" t="s">
        <v>3668</v>
      </c>
      <c r="H28" s="16" t="s">
        <v>3667</v>
      </c>
      <c r="I28" s="23" t="str">
        <f>IF(C33=3,H28,"")</f>
        <v/>
      </c>
    </row>
    <row r="29" spans="1:18" x14ac:dyDescent="0.2">
      <c r="A29" s="16">
        <v>2</v>
      </c>
      <c r="B29" s="16" t="s">
        <v>130</v>
      </c>
    </row>
    <row r="30" spans="1:18" x14ac:dyDescent="0.2">
      <c r="A30" s="16">
        <v>3</v>
      </c>
      <c r="B30" s="16" t="s">
        <v>131</v>
      </c>
    </row>
    <row r="31" spans="1:18" x14ac:dyDescent="0.2">
      <c r="A31" s="16">
        <v>4</v>
      </c>
      <c r="B31" s="16" t="s">
        <v>132</v>
      </c>
    </row>
    <row r="32" spans="1:18" x14ac:dyDescent="0.2">
      <c r="G32" s="198" t="s">
        <v>3662</v>
      </c>
      <c r="H32" s="198"/>
      <c r="I32" s="198"/>
      <c r="J32" s="198"/>
      <c r="K32" s="198" t="s">
        <v>3663</v>
      </c>
      <c r="L32" s="198"/>
      <c r="M32" s="198"/>
      <c r="N32" s="198"/>
      <c r="O32" s="198" t="s">
        <v>3664</v>
      </c>
      <c r="P32" s="198"/>
      <c r="Q32" s="198"/>
      <c r="R32" s="198"/>
    </row>
    <row r="33" spans="1:18" x14ac:dyDescent="0.2">
      <c r="A33" s="2" t="s">
        <v>580</v>
      </c>
      <c r="C33" s="27">
        <v>1</v>
      </c>
      <c r="G33" s="28" t="s">
        <v>3658</v>
      </c>
      <c r="H33" s="28" t="s">
        <v>3659</v>
      </c>
      <c r="I33" s="28" t="s">
        <v>3660</v>
      </c>
      <c r="J33" s="28" t="s">
        <v>3661</v>
      </c>
      <c r="K33" s="28" t="s">
        <v>3658</v>
      </c>
      <c r="L33" s="28" t="s">
        <v>3659</v>
      </c>
      <c r="M33" s="28" t="s">
        <v>3660</v>
      </c>
      <c r="N33" s="28" t="s">
        <v>3661</v>
      </c>
      <c r="O33" s="28" t="s">
        <v>3658</v>
      </c>
      <c r="P33" s="28" t="s">
        <v>3659</v>
      </c>
      <c r="Q33" s="28" t="s">
        <v>3660</v>
      </c>
      <c r="R33" s="28" t="s">
        <v>3661</v>
      </c>
    </row>
    <row r="34" spans="1:18" x14ac:dyDescent="0.2">
      <c r="A34" s="16">
        <v>1</v>
      </c>
      <c r="B34" s="13" t="str">
        <f>IF(C$28=1,C34,IF(C$28=2,D34,IF(C$28=3,E34,IF(C$28=4,F34,C34))))</f>
        <v>Eigentumswohnungen EWG</v>
      </c>
      <c r="C34" s="16" t="s">
        <v>608</v>
      </c>
      <c r="D34" s="16" t="s">
        <v>583</v>
      </c>
      <c r="E34" s="16" t="s">
        <v>585</v>
      </c>
      <c r="F34" s="16" t="s">
        <v>587</v>
      </c>
      <c r="G34" s="28" t="s">
        <v>246</v>
      </c>
      <c r="H34" s="28" t="s">
        <v>247</v>
      </c>
      <c r="I34" s="28" t="s">
        <v>248</v>
      </c>
      <c r="J34" s="28" t="s">
        <v>3651</v>
      </c>
      <c r="K34" s="23" t="str">
        <f>te!A67</f>
        <v>EWG (u)</v>
      </c>
      <c r="L34" s="23" t="str">
        <f>te!A68</f>
        <v>EWG (m)</v>
      </c>
      <c r="M34" s="23" t="str">
        <f>te!A69</f>
        <v>EWG (g)</v>
      </c>
      <c r="N34" s="23" t="str">
        <f>te!A73</f>
        <v>EWG (gesamt)</v>
      </c>
      <c r="O34" s="23" t="str">
        <f>te!A64</f>
        <v>Unteres</v>
      </c>
      <c r="P34" s="23" t="str">
        <f>te!A65</f>
        <v>Mittleres</v>
      </c>
      <c r="Q34" s="23" t="str">
        <f>te!A66</f>
        <v>Gehobenes</v>
      </c>
      <c r="R34" s="23" t="str">
        <f>te!A76</f>
        <v>EWG gesamt</v>
      </c>
    </row>
    <row r="35" spans="1:18" x14ac:dyDescent="0.2">
      <c r="A35" s="16">
        <v>2</v>
      </c>
      <c r="B35" s="13" t="str">
        <f>IF(C$28=1,C35,IF(C$28=2,D35,IF(C$28=3,E35,IF(C$28=4,F35,C35))))</f>
        <v>Einfamilienhäuser EFH</v>
      </c>
      <c r="C35" s="16" t="s">
        <v>589</v>
      </c>
      <c r="D35" s="16" t="s">
        <v>584</v>
      </c>
      <c r="E35" s="16" t="s">
        <v>586</v>
      </c>
      <c r="F35" s="16" t="s">
        <v>588</v>
      </c>
      <c r="G35" s="28" t="s">
        <v>249</v>
      </c>
      <c r="H35" s="28" t="s">
        <v>250</v>
      </c>
      <c r="I35" s="28" t="s">
        <v>251</v>
      </c>
      <c r="J35" s="28" t="s">
        <v>3652</v>
      </c>
      <c r="K35" s="23" t="str">
        <f>te!A70</f>
        <v>EFH (u)</v>
      </c>
      <c r="L35" s="23" t="str">
        <f>te!A71</f>
        <v>EFH (m)</v>
      </c>
      <c r="M35" s="23" t="str">
        <f>te!A72</f>
        <v>EFH (g)</v>
      </c>
      <c r="N35" s="23" t="str">
        <f>te!A74</f>
        <v>EFH (gesamt)</v>
      </c>
      <c r="O35" s="23" t="str">
        <f>te!A64</f>
        <v>Unteres</v>
      </c>
      <c r="P35" s="23" t="str">
        <f>te!A65</f>
        <v>Mittleres</v>
      </c>
      <c r="Q35" s="23" t="str">
        <f>te!A66</f>
        <v>Gehobenes</v>
      </c>
      <c r="R35" s="23" t="str">
        <f>te!A77</f>
        <v>EFH gesamt</v>
      </c>
    </row>
    <row r="36" spans="1:18" x14ac:dyDescent="0.2">
      <c r="A36" s="16">
        <v>3</v>
      </c>
      <c r="B36" s="13" t="str">
        <f>IF(C$28=1,C36,IF(C$28=2,D36,IF(C$28=3,E36,IF(C$28=4,F36,C36))))</f>
        <v>Wohneigentum</v>
      </c>
      <c r="C36" s="16" t="s">
        <v>3654</v>
      </c>
      <c r="D36" s="16" t="s">
        <v>3655</v>
      </c>
      <c r="E36" s="16" t="s">
        <v>3656</v>
      </c>
      <c r="F36" s="16" t="s">
        <v>3657</v>
      </c>
      <c r="G36" s="28" t="e">
        <v>#N/A</v>
      </c>
      <c r="H36" s="28" t="s">
        <v>3651</v>
      </c>
      <c r="I36" s="28" t="s">
        <v>3652</v>
      </c>
      <c r="J36" s="28" t="s">
        <v>3653</v>
      </c>
      <c r="K36" s="29" t="s">
        <v>122</v>
      </c>
      <c r="L36" s="23" t="str">
        <f>te!A73</f>
        <v>EWG (gesamt)</v>
      </c>
      <c r="M36" s="23" t="str">
        <f>te!A74</f>
        <v>EFH (gesamt)</v>
      </c>
      <c r="N36" s="23" t="str">
        <f>B36</f>
        <v>Wohneigentum</v>
      </c>
      <c r="O36" s="29" t="s">
        <v>122</v>
      </c>
      <c r="P36" s="23" t="str">
        <f>te!A76</f>
        <v>EWG gesamt</v>
      </c>
      <c r="Q36" s="23" t="str">
        <f>te!A77</f>
        <v>EFH gesamt</v>
      </c>
      <c r="R36" s="23" t="str">
        <f>te!A80</f>
        <v>Wohneigentum</v>
      </c>
    </row>
    <row r="37" spans="1:18" x14ac:dyDescent="0.2">
      <c r="A37" s="16">
        <v>4</v>
      </c>
      <c r="B37" s="13" t="str">
        <f>IF(C$28=1,C37,IF(C$28=2,D37,IF(C$28=3,E37,IF(C$28=4,F37,C37))))</f>
        <v>Bauland für Mehrfamilienhäuser mit EWG</v>
      </c>
      <c r="C37" s="16" t="s">
        <v>3738</v>
      </c>
      <c r="D37" s="16" t="s">
        <v>3752</v>
      </c>
      <c r="E37" s="16" t="s">
        <v>3792</v>
      </c>
      <c r="F37" s="16" t="s">
        <v>3754</v>
      </c>
      <c r="G37" s="28" t="s">
        <v>3735</v>
      </c>
      <c r="H37" s="28" t="s">
        <v>3734</v>
      </c>
      <c r="I37" s="28" t="s">
        <v>3732</v>
      </c>
      <c r="J37" s="28" t="s">
        <v>3733</v>
      </c>
      <c r="K37" s="23" t="str">
        <f>te!A81</f>
        <v>MFH-Land (u)</v>
      </c>
      <c r="L37" s="23" t="str">
        <f>te!A82</f>
        <v>MFH-Land (m)</v>
      </c>
      <c r="M37" s="23" t="str">
        <f>te!A83</f>
        <v>MFH-Land (g)</v>
      </c>
      <c r="N37" s="23" t="str">
        <f>te!A87</f>
        <v>MFH-Land (gesamt)</v>
      </c>
      <c r="O37" s="23" t="str">
        <f>te!A64</f>
        <v>Unteres</v>
      </c>
      <c r="P37" s="23" t="str">
        <f>te!A65</f>
        <v>Mittleres</v>
      </c>
      <c r="Q37" s="23" t="str">
        <f>te!A66</f>
        <v>Gehobenes</v>
      </c>
      <c r="R37" s="23" t="str">
        <f>te!A90</f>
        <v>MFH-Land gesamt</v>
      </c>
    </row>
    <row r="38" spans="1:18" x14ac:dyDescent="0.2">
      <c r="A38" s="16">
        <v>5</v>
      </c>
      <c r="B38" s="13" t="str">
        <f>IF(C$28=1,C38,IF(C$28=2,D38,IF(C$28=3,E38,IF(C$28=4,F38,C38))))</f>
        <v>Bauland für Einfamilienhäuser</v>
      </c>
      <c r="C38" s="16" t="s">
        <v>3737</v>
      </c>
      <c r="D38" s="16" t="s">
        <v>3751</v>
      </c>
      <c r="E38" s="16" t="s">
        <v>3791</v>
      </c>
      <c r="F38" s="16" t="s">
        <v>3753</v>
      </c>
      <c r="G38" s="28" t="s">
        <v>3731</v>
      </c>
      <c r="H38" s="28" t="s">
        <v>3730</v>
      </c>
      <c r="I38" s="28" t="s">
        <v>3728</v>
      </c>
      <c r="J38" s="28" t="s">
        <v>3729</v>
      </c>
      <c r="K38" s="23" t="str">
        <f>te!A84</f>
        <v>EFH-Land (u)</v>
      </c>
      <c r="L38" s="23" t="str">
        <f>te!A85</f>
        <v>EFH-Land (m)</v>
      </c>
      <c r="M38" s="23" t="str">
        <f>te!A86</f>
        <v>EFH-Land (g)</v>
      </c>
      <c r="N38" s="23" t="str">
        <f>te!A88</f>
        <v>EFH-Land (gesamt)</v>
      </c>
      <c r="O38" s="23" t="str">
        <f>te!A64</f>
        <v>Unteres</v>
      </c>
      <c r="P38" s="23" t="str">
        <f>te!A65</f>
        <v>Mittleres</v>
      </c>
      <c r="Q38" s="23" t="str">
        <f>te!A66</f>
        <v>Gehobenes</v>
      </c>
      <c r="R38" s="23" t="str">
        <f>te!A79</f>
        <v>EFH-Land gesamt</v>
      </c>
    </row>
    <row r="39" spans="1:18" x14ac:dyDescent="0.2">
      <c r="G39" s="50"/>
      <c r="H39" s="50"/>
      <c r="I39" s="50"/>
    </row>
    <row r="40" spans="1:18" x14ac:dyDescent="0.2">
      <c r="B40" s="51">
        <v>4</v>
      </c>
      <c r="G40" s="50"/>
      <c r="H40" s="50"/>
      <c r="I40" s="50"/>
    </row>
    <row r="41" spans="1:18" x14ac:dyDescent="0.2">
      <c r="A41" s="16">
        <v>1</v>
      </c>
      <c r="B41" s="13" t="str">
        <f>te!A129&amp;" "&amp;te!A133</f>
        <v>EFH unteres Marktsegment</v>
      </c>
      <c r="C41" s="16" t="s">
        <v>249</v>
      </c>
      <c r="F41" s="50"/>
      <c r="G41" s="50"/>
      <c r="H41" s="50"/>
      <c r="I41" s="50"/>
    </row>
    <row r="42" spans="1:18" x14ac:dyDescent="0.2">
      <c r="A42" s="16">
        <v>2</v>
      </c>
      <c r="B42" s="13" t="str">
        <f>te!A129&amp;" "&amp;te!A134</f>
        <v>EFH mittleres Marktsegment</v>
      </c>
      <c r="C42" s="16" t="s">
        <v>250</v>
      </c>
      <c r="F42" s="50"/>
      <c r="G42" s="50"/>
      <c r="H42" s="50"/>
      <c r="I42" s="50"/>
    </row>
    <row r="43" spans="1:18" x14ac:dyDescent="0.2">
      <c r="A43" s="16">
        <v>3</v>
      </c>
      <c r="B43" s="13" t="str">
        <f>te!A129&amp;" "&amp;te!A135</f>
        <v>EFH gehobenes Marktsegment</v>
      </c>
      <c r="C43" s="16" t="s">
        <v>251</v>
      </c>
      <c r="F43" s="50"/>
      <c r="G43" s="50"/>
      <c r="H43" s="50"/>
      <c r="I43" s="50"/>
    </row>
    <row r="44" spans="1:18" x14ac:dyDescent="0.2">
      <c r="A44" s="16">
        <v>4</v>
      </c>
      <c r="B44" s="13" t="str">
        <f>te!A74</f>
        <v>EFH (gesamt)</v>
      </c>
      <c r="C44" s="16" t="s">
        <v>3652</v>
      </c>
      <c r="F44" s="50"/>
      <c r="G44" s="50"/>
      <c r="H44" s="50"/>
      <c r="I44" s="50"/>
    </row>
    <row r="45" spans="1:18" x14ac:dyDescent="0.2">
      <c r="A45" s="16">
        <v>5</v>
      </c>
      <c r="B45" s="13" t="str">
        <f>te!A130&amp;" "&amp;te!A133</f>
        <v>EWG unteres Marktsegment</v>
      </c>
      <c r="C45" s="16" t="s">
        <v>246</v>
      </c>
      <c r="G45" s="50"/>
      <c r="H45" s="50"/>
      <c r="I45" s="50"/>
    </row>
    <row r="46" spans="1:18" x14ac:dyDescent="0.2">
      <c r="A46" s="16">
        <v>6</v>
      </c>
      <c r="B46" s="13" t="str">
        <f>te!A130&amp;" "&amp;te!A134</f>
        <v>EWG mittleres Marktsegment</v>
      </c>
      <c r="C46" s="16" t="s">
        <v>247</v>
      </c>
      <c r="G46" s="50"/>
      <c r="H46" s="50"/>
      <c r="I46" s="50"/>
    </row>
    <row r="47" spans="1:18" x14ac:dyDescent="0.2">
      <c r="A47" s="16">
        <v>7</v>
      </c>
      <c r="B47" s="13" t="str">
        <f>te!A130&amp;" "&amp;te!A135</f>
        <v>EWG gehobenes Marktsegment</v>
      </c>
      <c r="C47" s="16" t="s">
        <v>248</v>
      </c>
      <c r="G47" s="50"/>
      <c r="H47" s="50"/>
      <c r="I47" s="50"/>
    </row>
    <row r="48" spans="1:18" x14ac:dyDescent="0.2">
      <c r="A48" s="16">
        <v>8</v>
      </c>
      <c r="B48" s="13" t="str">
        <f>te!A76</f>
        <v>EWG gesamt</v>
      </c>
      <c r="C48" s="16" t="s">
        <v>3651</v>
      </c>
      <c r="G48" s="50"/>
      <c r="H48" s="50"/>
      <c r="I48" s="50"/>
    </row>
    <row r="49" spans="1:24" x14ac:dyDescent="0.2">
      <c r="A49" s="16">
        <v>9</v>
      </c>
      <c r="B49" s="13" t="str">
        <f>te!A136</f>
        <v>Wohneigentum gesamt</v>
      </c>
      <c r="C49" s="16" t="s">
        <v>3653</v>
      </c>
      <c r="G49" s="50"/>
      <c r="H49" s="50"/>
      <c r="I49" s="50"/>
    </row>
    <row r="50" spans="1:24" x14ac:dyDescent="0.2">
      <c r="A50" s="16">
        <v>10</v>
      </c>
      <c r="B50" s="13" t="str">
        <f>te!A131&amp;" "&amp;te!A133</f>
        <v>EFH-Land unteres Marktsegment</v>
      </c>
      <c r="C50" s="16" t="s">
        <v>3731</v>
      </c>
      <c r="G50" s="50"/>
      <c r="H50" s="50"/>
      <c r="I50" s="50"/>
    </row>
    <row r="51" spans="1:24" x14ac:dyDescent="0.2">
      <c r="A51" s="16">
        <v>11</v>
      </c>
      <c r="B51" s="13" t="str">
        <f>te!A131&amp;" "&amp;te!A134</f>
        <v>EFH-Land mittleres Marktsegment</v>
      </c>
      <c r="C51" s="16" t="s">
        <v>3730</v>
      </c>
      <c r="G51" s="50"/>
      <c r="H51" s="50"/>
      <c r="I51" s="50"/>
    </row>
    <row r="52" spans="1:24" x14ac:dyDescent="0.2">
      <c r="A52" s="16">
        <v>12</v>
      </c>
      <c r="B52" s="13" t="str">
        <f>te!A131&amp;" "&amp;te!A135</f>
        <v>EFH-Land gehobenes Marktsegment</v>
      </c>
      <c r="C52" s="16" t="s">
        <v>3728</v>
      </c>
      <c r="G52" s="50"/>
      <c r="H52" s="50"/>
      <c r="I52" s="50"/>
    </row>
    <row r="53" spans="1:24" x14ac:dyDescent="0.2">
      <c r="A53" s="16">
        <v>13</v>
      </c>
      <c r="B53" s="13" t="str">
        <f>te!A79</f>
        <v>EFH-Land gesamt</v>
      </c>
      <c r="C53" s="16" t="s">
        <v>3729</v>
      </c>
      <c r="G53" s="50"/>
      <c r="H53" s="50"/>
      <c r="I53" s="50"/>
    </row>
    <row r="54" spans="1:24" x14ac:dyDescent="0.2">
      <c r="A54" s="16">
        <v>14</v>
      </c>
      <c r="B54" s="13" t="str">
        <f>te!A130&amp;" "&amp;te!A133</f>
        <v>EWG unteres Marktsegment</v>
      </c>
      <c r="C54" s="16" t="s">
        <v>3735</v>
      </c>
      <c r="G54" s="50"/>
      <c r="H54" s="50"/>
      <c r="I54" s="50"/>
    </row>
    <row r="55" spans="1:24" x14ac:dyDescent="0.2">
      <c r="A55" s="16">
        <v>15</v>
      </c>
      <c r="B55" s="13" t="str">
        <f>te!A130&amp;" "&amp;te!A134</f>
        <v>EWG mittleres Marktsegment</v>
      </c>
      <c r="C55" s="16" t="s">
        <v>3734</v>
      </c>
      <c r="G55" s="50"/>
      <c r="H55" s="50"/>
      <c r="I55" s="50"/>
    </row>
    <row r="56" spans="1:24" x14ac:dyDescent="0.2">
      <c r="A56" s="16">
        <v>16</v>
      </c>
      <c r="B56" s="13" t="str">
        <f>te!A130&amp;" "&amp;te!A135</f>
        <v>EWG gehobenes Marktsegment</v>
      </c>
      <c r="C56" s="16" t="s">
        <v>3732</v>
      </c>
      <c r="G56" s="50"/>
      <c r="H56" s="50"/>
      <c r="I56" s="50"/>
    </row>
    <row r="57" spans="1:24" x14ac:dyDescent="0.2">
      <c r="A57" s="16">
        <v>17</v>
      </c>
      <c r="B57" s="13" t="str">
        <f>te!A90</f>
        <v>MFH-Land gesamt</v>
      </c>
      <c r="C57" s="16" t="s">
        <v>3733</v>
      </c>
      <c r="G57" s="50"/>
      <c r="H57" s="50"/>
      <c r="I57" s="50"/>
    </row>
    <row r="58" spans="1:24" x14ac:dyDescent="0.2">
      <c r="A58" s="16">
        <v>18</v>
      </c>
      <c r="B58" s="13" t="str">
        <f>te!A92</f>
        <v>Wohneigentums-Land</v>
      </c>
      <c r="C58" s="16" t="s">
        <v>3736</v>
      </c>
      <c r="G58" s="50"/>
      <c r="H58" s="50"/>
      <c r="I58" s="50"/>
    </row>
    <row r="59" spans="1:24" x14ac:dyDescent="0.2">
      <c r="F59" s="2" t="s">
        <v>3647</v>
      </c>
      <c r="G59" s="2" t="s">
        <v>3648</v>
      </c>
    </row>
    <row r="60" spans="1:24" x14ac:dyDescent="0.2">
      <c r="F60" s="27">
        <v>4</v>
      </c>
      <c r="G60" s="27">
        <v>2</v>
      </c>
    </row>
    <row r="61" spans="1:24" x14ac:dyDescent="0.2">
      <c r="C61" s="27">
        <v>5</v>
      </c>
      <c r="D61" s="30" t="str">
        <f>VLOOKUP(C61,A65:B72,2,0)</f>
        <v>Region Zürich</v>
      </c>
      <c r="F61" s="30" t="str">
        <f>VLOOKUP(F60,A65:B72,2,FALSE)</f>
        <v>Region Basel</v>
      </c>
      <c r="G61" s="30" t="str">
        <f>VLOOKUP(G60,A65:B72,2,FALSE)</f>
        <v>Region Jura</v>
      </c>
    </row>
    <row r="63" spans="1:24" x14ac:dyDescent="0.2">
      <c r="G63" s="199" t="s">
        <v>3916</v>
      </c>
      <c r="H63" s="199"/>
      <c r="I63" s="199"/>
      <c r="J63" s="199"/>
      <c r="K63" s="199"/>
      <c r="L63" s="199"/>
    </row>
    <row r="64" spans="1:24" ht="13.5" thickBot="1" x14ac:dyDescent="0.25">
      <c r="A64" s="2" t="s">
        <v>216</v>
      </c>
      <c r="B64" s="2" t="s">
        <v>222</v>
      </c>
      <c r="C64" s="2" t="s">
        <v>218</v>
      </c>
      <c r="D64" s="2" t="s">
        <v>219</v>
      </c>
      <c r="E64" s="2" t="s">
        <v>220</v>
      </c>
      <c r="F64" s="2" t="s">
        <v>221</v>
      </c>
      <c r="G64" s="50" t="s">
        <v>249</v>
      </c>
      <c r="H64" s="50" t="s">
        <v>250</v>
      </c>
      <c r="I64" s="50" t="s">
        <v>251</v>
      </c>
      <c r="J64" s="2" t="s">
        <v>3652</v>
      </c>
      <c r="K64" s="2" t="s">
        <v>246</v>
      </c>
      <c r="L64" s="2" t="s">
        <v>247</v>
      </c>
      <c r="M64" s="2" t="s">
        <v>248</v>
      </c>
      <c r="N64" s="2" t="s">
        <v>3651</v>
      </c>
      <c r="O64" s="2" t="s">
        <v>3653</v>
      </c>
      <c r="P64" s="2" t="s">
        <v>3731</v>
      </c>
      <c r="Q64" s="2" t="s">
        <v>3730</v>
      </c>
      <c r="R64" s="2" t="s">
        <v>3728</v>
      </c>
      <c r="S64" s="2" t="s">
        <v>3729</v>
      </c>
      <c r="T64" s="2" t="s">
        <v>3735</v>
      </c>
      <c r="U64" s="2" t="s">
        <v>3734</v>
      </c>
      <c r="V64" s="2" t="s">
        <v>3732</v>
      </c>
      <c r="W64" s="2" t="s">
        <v>3733</v>
      </c>
      <c r="X64" s="2" t="s">
        <v>3736</v>
      </c>
    </row>
    <row r="65" spans="1:24" x14ac:dyDescent="0.2">
      <c r="A65" s="16">
        <v>1</v>
      </c>
      <c r="B65" s="13" t="str">
        <f>IF(C$28=1,C65,IF(C$28=2,D65,IF(C$28=3,E65,IF(C$28=4,F65,C65))))</f>
        <v>Region Genfersee</v>
      </c>
      <c r="C65" s="16" t="s">
        <v>83</v>
      </c>
      <c r="D65" s="16" t="s">
        <v>77</v>
      </c>
      <c r="E65" s="16" t="s">
        <v>472</v>
      </c>
      <c r="F65" s="31" t="s">
        <v>546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">
      <c r="A66" s="16">
        <v>2</v>
      </c>
      <c r="B66" s="13" t="str">
        <f t="shared" ref="B66:B72" si="5">IF(C$28=1,C66,IF(C$28=2,D66,IF(C$28=3,E66,IF(C$28=4,F66,C66))))</f>
        <v>Region Jura</v>
      </c>
      <c r="C66" s="16" t="s">
        <v>84</v>
      </c>
      <c r="D66" s="16" t="s">
        <v>87</v>
      </c>
      <c r="E66" s="16" t="s">
        <v>229</v>
      </c>
      <c r="F66" s="31" t="s">
        <v>547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">
      <c r="A67" s="16">
        <v>3</v>
      </c>
      <c r="B67" s="13" t="str">
        <f t="shared" si="5"/>
        <v>Region Mittelland</v>
      </c>
      <c r="C67" s="16" t="s">
        <v>225</v>
      </c>
      <c r="D67" s="16" t="s">
        <v>244</v>
      </c>
      <c r="E67" s="16" t="s">
        <v>475</v>
      </c>
      <c r="F67" s="31" t="s">
        <v>551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">
      <c r="A68" s="16">
        <v>4</v>
      </c>
      <c r="B68" s="13" t="str">
        <f t="shared" si="5"/>
        <v>Region Basel</v>
      </c>
      <c r="C68" s="16" t="s">
        <v>85</v>
      </c>
      <c r="D68" s="16" t="s">
        <v>88</v>
      </c>
      <c r="E68" s="16" t="s">
        <v>231</v>
      </c>
      <c r="F68" s="31" t="s">
        <v>548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">
      <c r="A69" s="16">
        <v>5</v>
      </c>
      <c r="B69" s="13" t="str">
        <f t="shared" si="5"/>
        <v>Region Zürich</v>
      </c>
      <c r="C69" s="16" t="s">
        <v>86</v>
      </c>
      <c r="D69" s="16" t="s">
        <v>89</v>
      </c>
      <c r="E69" s="16" t="s">
        <v>232</v>
      </c>
      <c r="F69" s="31" t="s">
        <v>549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">
      <c r="A70" s="16">
        <v>6</v>
      </c>
      <c r="B70" s="13" t="str">
        <f t="shared" si="5"/>
        <v>Region Ostschweiz</v>
      </c>
      <c r="C70" s="16" t="s">
        <v>226</v>
      </c>
      <c r="D70" s="16" t="s">
        <v>230</v>
      </c>
      <c r="E70" s="16" t="s">
        <v>233</v>
      </c>
      <c r="F70" s="31" t="s">
        <v>569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">
      <c r="A71" s="16">
        <v>7</v>
      </c>
      <c r="B71" s="13" t="str">
        <f t="shared" si="5"/>
        <v>Region Alpenraum</v>
      </c>
      <c r="C71" s="16" t="s">
        <v>227</v>
      </c>
      <c r="D71" s="16" t="s">
        <v>78</v>
      </c>
      <c r="E71" s="16" t="s">
        <v>474</v>
      </c>
      <c r="F71" s="31" t="s">
        <v>550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5" thickBot="1" x14ac:dyDescent="0.25">
      <c r="A72" s="16">
        <v>8</v>
      </c>
      <c r="B72" s="13" t="str">
        <f t="shared" si="5"/>
        <v>Region Südschweiz</v>
      </c>
      <c r="C72" s="16" t="s">
        <v>228</v>
      </c>
      <c r="D72" s="16" t="s">
        <v>3721</v>
      </c>
      <c r="E72" s="16" t="s">
        <v>473</v>
      </c>
      <c r="F72" s="31" t="s">
        <v>570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">
      <c r="A73" s="2" t="s">
        <v>234</v>
      </c>
      <c r="B73" s="2" t="s">
        <v>234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">
      <c r="F75" s="2" t="s">
        <v>3647</v>
      </c>
      <c r="G75" s="2" t="s">
        <v>3648</v>
      </c>
    </row>
    <row r="76" spans="1:24" x14ac:dyDescent="0.2">
      <c r="C76" s="27">
        <v>1</v>
      </c>
      <c r="D76" s="30" t="str">
        <f>VLOOKUP(C76,A79:B104,2,0)</f>
        <v>Kanton Zürich</v>
      </c>
      <c r="F76" s="27">
        <v>5</v>
      </c>
      <c r="G76" s="27">
        <v>12</v>
      </c>
    </row>
    <row r="77" spans="1:24" x14ac:dyDescent="0.2">
      <c r="F77" s="30" t="str">
        <f>VLOOKUP(F76,A79:B215,2,FALSE)</f>
        <v>Kanton Schwyz</v>
      </c>
      <c r="G77" s="30" t="str">
        <f>VLOOKUP(G76,A79:B215,2,FALSE)</f>
        <v>Kanton Basel-Stadt</v>
      </c>
    </row>
    <row r="78" spans="1:24" x14ac:dyDescent="0.2">
      <c r="A78" s="2" t="s">
        <v>217</v>
      </c>
      <c r="B78" s="2" t="s">
        <v>222</v>
      </c>
      <c r="C78" s="2" t="s">
        <v>218</v>
      </c>
      <c r="D78" s="2" t="s">
        <v>219</v>
      </c>
      <c r="E78" s="2" t="s">
        <v>220</v>
      </c>
      <c r="F78" s="2" t="s">
        <v>221</v>
      </c>
    </row>
    <row r="79" spans="1:24" ht="14.25" x14ac:dyDescent="0.2">
      <c r="A79" s="16">
        <v>1</v>
      </c>
      <c r="B79" s="13" t="str">
        <f>IF(C$28=1,C79,IF(C$28=2,D79,IF(C$28=3,E79,IF(C$28=4,F79,C79))))</f>
        <v>Kanton Zürich</v>
      </c>
      <c r="C79" s="16" t="s">
        <v>365</v>
      </c>
      <c r="D79" s="16" t="s">
        <v>106</v>
      </c>
      <c r="E79" s="16" t="s">
        <v>445</v>
      </c>
      <c r="F79" s="16" t="s">
        <v>520</v>
      </c>
      <c r="H79" s="67" t="s">
        <v>3876</v>
      </c>
    </row>
    <row r="80" spans="1:24" ht="14.25" x14ac:dyDescent="0.2">
      <c r="A80" s="16">
        <v>2</v>
      </c>
      <c r="B80" s="13" t="str">
        <f t="shared" ref="B80:B104" si="15">IF(C$28=1,C80,IF(C$28=2,D80,IF(C$28=3,E80,IF(C$28=4,F80,C80))))</f>
        <v>Kanton Bern</v>
      </c>
      <c r="C80" s="16" t="s">
        <v>366</v>
      </c>
      <c r="D80" s="16" t="s">
        <v>118</v>
      </c>
      <c r="E80" s="16" t="s">
        <v>446</v>
      </c>
      <c r="F80" s="16" t="s">
        <v>521</v>
      </c>
      <c r="H80" s="67" t="s">
        <v>3877</v>
      </c>
    </row>
    <row r="81" spans="1:8" ht="14.25" x14ac:dyDescent="0.2">
      <c r="A81" s="16">
        <v>3</v>
      </c>
      <c r="B81" s="13" t="str">
        <f t="shared" si="15"/>
        <v>Kanton Luzern</v>
      </c>
      <c r="C81" s="16" t="s">
        <v>367</v>
      </c>
      <c r="D81" s="16" t="s">
        <v>115</v>
      </c>
      <c r="E81" s="16" t="s">
        <v>447</v>
      </c>
      <c r="F81" s="16" t="s">
        <v>522</v>
      </c>
      <c r="H81" s="67" t="s">
        <v>3878</v>
      </c>
    </row>
    <row r="82" spans="1:8" ht="14.25" x14ac:dyDescent="0.2">
      <c r="A82" s="16">
        <f>+A81+1</f>
        <v>4</v>
      </c>
      <c r="B82" s="13" t="str">
        <f t="shared" si="15"/>
        <v>Kanton Uri</v>
      </c>
      <c r="C82" s="16" t="s">
        <v>368</v>
      </c>
      <c r="D82" s="16" t="s">
        <v>396</v>
      </c>
      <c r="E82" s="16" t="s">
        <v>448</v>
      </c>
      <c r="F82" s="16" t="s">
        <v>523</v>
      </c>
      <c r="H82" s="67" t="s">
        <v>3879</v>
      </c>
    </row>
    <row r="83" spans="1:8" ht="14.25" x14ac:dyDescent="0.2">
      <c r="A83" s="16">
        <f t="shared" ref="A83:A104" si="16">+A82+1</f>
        <v>5</v>
      </c>
      <c r="B83" s="13" t="str">
        <f t="shared" si="15"/>
        <v>Kanton Schwyz</v>
      </c>
      <c r="C83" s="16" t="s">
        <v>369</v>
      </c>
      <c r="D83" s="16" t="s">
        <v>111</v>
      </c>
      <c r="E83" s="16" t="s">
        <v>449</v>
      </c>
      <c r="F83" s="16" t="s">
        <v>524</v>
      </c>
      <c r="H83" s="67" t="s">
        <v>3880</v>
      </c>
    </row>
    <row r="84" spans="1:8" ht="14.25" x14ac:dyDescent="0.2">
      <c r="A84" s="16">
        <f t="shared" si="16"/>
        <v>6</v>
      </c>
      <c r="B84" s="13" t="str">
        <f t="shared" si="15"/>
        <v>Kanton Obwalden</v>
      </c>
      <c r="C84" s="16" t="s">
        <v>370</v>
      </c>
      <c r="D84" s="16" t="s">
        <v>393</v>
      </c>
      <c r="E84" s="16" t="s">
        <v>450</v>
      </c>
      <c r="F84" s="16" t="s">
        <v>525</v>
      </c>
      <c r="H84" s="67" t="s">
        <v>3881</v>
      </c>
    </row>
    <row r="85" spans="1:8" ht="14.25" x14ac:dyDescent="0.2">
      <c r="A85" s="16">
        <f t="shared" si="16"/>
        <v>7</v>
      </c>
      <c r="B85" s="13" t="str">
        <f t="shared" si="15"/>
        <v>Kanton Nidwalden</v>
      </c>
      <c r="C85" s="16" t="s">
        <v>371</v>
      </c>
      <c r="D85" s="16" t="s">
        <v>394</v>
      </c>
      <c r="E85" s="16" t="s">
        <v>451</v>
      </c>
      <c r="F85" s="16" t="s">
        <v>526</v>
      </c>
      <c r="H85" s="67" t="s">
        <v>3882</v>
      </c>
    </row>
    <row r="86" spans="1:8" ht="14.25" x14ac:dyDescent="0.2">
      <c r="A86" s="16">
        <f t="shared" si="16"/>
        <v>8</v>
      </c>
      <c r="B86" s="13" t="str">
        <f t="shared" si="15"/>
        <v>Kanton Glarus</v>
      </c>
      <c r="C86" s="16" t="s">
        <v>372</v>
      </c>
      <c r="D86" s="16" t="s">
        <v>395</v>
      </c>
      <c r="E86" s="16" t="s">
        <v>452</v>
      </c>
      <c r="F86" s="16" t="s">
        <v>527</v>
      </c>
      <c r="H86" s="67" t="s">
        <v>3883</v>
      </c>
    </row>
    <row r="87" spans="1:8" ht="14.25" x14ac:dyDescent="0.2">
      <c r="A87" s="16">
        <f t="shared" si="16"/>
        <v>9</v>
      </c>
      <c r="B87" s="13" t="str">
        <f t="shared" si="15"/>
        <v>Kanton Zug</v>
      </c>
      <c r="C87" s="16" t="s">
        <v>373</v>
      </c>
      <c r="D87" s="16" t="s">
        <v>107</v>
      </c>
      <c r="E87" s="16" t="s">
        <v>453</v>
      </c>
      <c r="F87" s="16" t="s">
        <v>528</v>
      </c>
      <c r="H87" s="67" t="s">
        <v>3884</v>
      </c>
    </row>
    <row r="88" spans="1:8" ht="14.25" x14ac:dyDescent="0.2">
      <c r="A88" s="16">
        <f t="shared" si="16"/>
        <v>10</v>
      </c>
      <c r="B88" s="13" t="str">
        <f t="shared" si="15"/>
        <v>Staat Freiburg</v>
      </c>
      <c r="C88" s="16" t="s">
        <v>401</v>
      </c>
      <c r="D88" s="16" t="s">
        <v>400</v>
      </c>
      <c r="E88" s="16" t="s">
        <v>459</v>
      </c>
      <c r="F88" s="16" t="s">
        <v>539</v>
      </c>
      <c r="H88" s="67" t="s">
        <v>219</v>
      </c>
    </row>
    <row r="89" spans="1:8" ht="14.25" x14ac:dyDescent="0.2">
      <c r="A89" s="16">
        <f t="shared" si="16"/>
        <v>11</v>
      </c>
      <c r="B89" s="13" t="str">
        <f t="shared" si="15"/>
        <v>Kanton Solothurn</v>
      </c>
      <c r="C89" s="16" t="s">
        <v>374</v>
      </c>
      <c r="D89" s="16" t="s">
        <v>112</v>
      </c>
      <c r="E89" s="16" t="s">
        <v>454</v>
      </c>
      <c r="F89" s="16" t="s">
        <v>529</v>
      </c>
      <c r="H89" s="67" t="s">
        <v>3885</v>
      </c>
    </row>
    <row r="90" spans="1:8" ht="14.25" x14ac:dyDescent="0.2">
      <c r="A90" s="16">
        <f t="shared" si="16"/>
        <v>12</v>
      </c>
      <c r="B90" s="13" t="str">
        <f t="shared" si="15"/>
        <v>Kanton Basel-Stadt</v>
      </c>
      <c r="C90" s="16" t="s">
        <v>375</v>
      </c>
      <c r="D90" s="16" t="s">
        <v>116</v>
      </c>
      <c r="E90" s="16" t="s">
        <v>468</v>
      </c>
      <c r="F90" s="16" t="s">
        <v>530</v>
      </c>
      <c r="H90" s="67" t="s">
        <v>3886</v>
      </c>
    </row>
    <row r="91" spans="1:8" ht="14.25" x14ac:dyDescent="0.2">
      <c r="A91" s="16">
        <f t="shared" si="16"/>
        <v>13</v>
      </c>
      <c r="B91" s="13" t="str">
        <f t="shared" si="15"/>
        <v>Kanton Basel-Landschaft</v>
      </c>
      <c r="C91" s="16" t="s">
        <v>376</v>
      </c>
      <c r="D91" s="16" t="s">
        <v>117</v>
      </c>
      <c r="E91" s="16" t="s">
        <v>469</v>
      </c>
      <c r="F91" s="16" t="s">
        <v>531</v>
      </c>
      <c r="H91" s="67" t="s">
        <v>3887</v>
      </c>
    </row>
    <row r="92" spans="1:8" ht="14.25" x14ac:dyDescent="0.2">
      <c r="A92" s="16">
        <f t="shared" si="16"/>
        <v>14</v>
      </c>
      <c r="B92" s="13" t="str">
        <f t="shared" si="15"/>
        <v>Kanton Schaffhausen</v>
      </c>
      <c r="C92" s="16" t="s">
        <v>377</v>
      </c>
      <c r="D92" s="16" t="s">
        <v>113</v>
      </c>
      <c r="E92" s="16" t="s">
        <v>455</v>
      </c>
      <c r="F92" s="16" t="s">
        <v>532</v>
      </c>
      <c r="H92" s="67" t="s">
        <v>3888</v>
      </c>
    </row>
    <row r="93" spans="1:8" ht="14.25" x14ac:dyDescent="0.2">
      <c r="A93" s="16">
        <f t="shared" si="16"/>
        <v>15</v>
      </c>
      <c r="B93" s="13" t="str">
        <f t="shared" si="15"/>
        <v>Kanton Appenzell Ausserrhoden</v>
      </c>
      <c r="C93" s="16" t="s">
        <v>378</v>
      </c>
      <c r="D93" s="16" t="s">
        <v>397</v>
      </c>
      <c r="E93" s="16" t="s">
        <v>456</v>
      </c>
      <c r="F93" s="16" t="s">
        <v>533</v>
      </c>
      <c r="H93" s="67" t="s">
        <v>3889</v>
      </c>
    </row>
    <row r="94" spans="1:8" ht="14.25" x14ac:dyDescent="0.2">
      <c r="A94" s="16">
        <f t="shared" si="16"/>
        <v>16</v>
      </c>
      <c r="B94" s="13" t="str">
        <f t="shared" si="15"/>
        <v>Kanton Appenzell Innerrhoden</v>
      </c>
      <c r="C94" s="16" t="s">
        <v>379</v>
      </c>
      <c r="D94" s="16" t="s">
        <v>398</v>
      </c>
      <c r="E94" s="16" t="s">
        <v>457</v>
      </c>
      <c r="F94" s="16" t="s">
        <v>534</v>
      </c>
      <c r="H94" s="67" t="s">
        <v>3890</v>
      </c>
    </row>
    <row r="95" spans="1:8" ht="14.25" x14ac:dyDescent="0.2">
      <c r="A95" s="16">
        <f t="shared" si="16"/>
        <v>17</v>
      </c>
      <c r="B95" s="13" t="str">
        <f t="shared" si="15"/>
        <v>Kanton St. Gallen</v>
      </c>
      <c r="C95" s="16" t="s">
        <v>380</v>
      </c>
      <c r="D95" s="16" t="s">
        <v>114</v>
      </c>
      <c r="E95" s="16" t="s">
        <v>458</v>
      </c>
      <c r="F95" s="16" t="s">
        <v>540</v>
      </c>
      <c r="H95" s="67" t="s">
        <v>3891</v>
      </c>
    </row>
    <row r="96" spans="1:8" ht="14.25" x14ac:dyDescent="0.2">
      <c r="A96" s="16">
        <f t="shared" si="16"/>
        <v>18</v>
      </c>
      <c r="B96" s="13" t="str">
        <f t="shared" si="15"/>
        <v>Kanton Graubünden</v>
      </c>
      <c r="C96" s="16" t="s">
        <v>381</v>
      </c>
      <c r="D96" s="16" t="s">
        <v>399</v>
      </c>
      <c r="E96" s="16" t="s">
        <v>460</v>
      </c>
      <c r="F96" s="16" t="s">
        <v>535</v>
      </c>
      <c r="H96" s="67" t="s">
        <v>3892</v>
      </c>
    </row>
    <row r="97" spans="1:8" ht="14.25" x14ac:dyDescent="0.2">
      <c r="A97" s="16">
        <f t="shared" si="16"/>
        <v>19</v>
      </c>
      <c r="B97" s="13" t="str">
        <f t="shared" si="15"/>
        <v>Kanton Aargau</v>
      </c>
      <c r="C97" s="16" t="s">
        <v>382</v>
      </c>
      <c r="D97" s="16" t="s">
        <v>119</v>
      </c>
      <c r="E97" s="16" t="s">
        <v>461</v>
      </c>
      <c r="F97" s="16" t="s">
        <v>536</v>
      </c>
      <c r="H97" s="67" t="s">
        <v>3893</v>
      </c>
    </row>
    <row r="98" spans="1:8" ht="14.25" x14ac:dyDescent="0.2">
      <c r="A98" s="16">
        <f t="shared" si="16"/>
        <v>20</v>
      </c>
      <c r="B98" s="13" t="str">
        <f t="shared" si="15"/>
        <v>Kanton Thurgau</v>
      </c>
      <c r="C98" s="16" t="s">
        <v>383</v>
      </c>
      <c r="D98" s="16" t="s">
        <v>110</v>
      </c>
      <c r="E98" s="16" t="s">
        <v>462</v>
      </c>
      <c r="F98" s="16" t="s">
        <v>537</v>
      </c>
      <c r="H98" s="67" t="s">
        <v>3894</v>
      </c>
    </row>
    <row r="99" spans="1:8" ht="14.25" x14ac:dyDescent="0.2">
      <c r="A99" s="16">
        <f t="shared" si="16"/>
        <v>21</v>
      </c>
      <c r="B99" s="13" t="str">
        <f t="shared" si="15"/>
        <v>Rep. und Kanton Tessin</v>
      </c>
      <c r="C99" s="16" t="s">
        <v>405</v>
      </c>
      <c r="D99" s="16" t="s">
        <v>406</v>
      </c>
      <c r="E99" s="16" t="s">
        <v>404</v>
      </c>
      <c r="F99" s="16" t="s">
        <v>541</v>
      </c>
      <c r="H99" s="67" t="s">
        <v>3895</v>
      </c>
    </row>
    <row r="100" spans="1:8" ht="14.25" x14ac:dyDescent="0.2">
      <c r="A100" s="16">
        <f t="shared" si="16"/>
        <v>22</v>
      </c>
      <c r="B100" s="13" t="str">
        <f t="shared" si="15"/>
        <v>Kanton Waadt</v>
      </c>
      <c r="C100" s="16" t="s">
        <v>384</v>
      </c>
      <c r="D100" s="16" t="s">
        <v>109</v>
      </c>
      <c r="E100" s="16" t="s">
        <v>463</v>
      </c>
      <c r="F100" s="16" t="s">
        <v>542</v>
      </c>
      <c r="H100" s="67" t="s">
        <v>3896</v>
      </c>
    </row>
    <row r="101" spans="1:8" ht="14.25" x14ac:dyDescent="0.2">
      <c r="A101" s="16">
        <f t="shared" si="16"/>
        <v>23</v>
      </c>
      <c r="B101" s="13" t="str">
        <f t="shared" si="15"/>
        <v>Kanton Wallis</v>
      </c>
      <c r="C101" s="16" t="s">
        <v>385</v>
      </c>
      <c r="D101" s="16" t="s">
        <v>108</v>
      </c>
      <c r="E101" s="16" t="s">
        <v>464</v>
      </c>
      <c r="F101" s="16" t="s">
        <v>543</v>
      </c>
      <c r="H101" s="67" t="s">
        <v>3897</v>
      </c>
    </row>
    <row r="102" spans="1:8" ht="14.25" x14ac:dyDescent="0.2">
      <c r="A102" s="16">
        <f t="shared" si="16"/>
        <v>24</v>
      </c>
      <c r="B102" s="13" t="str">
        <f t="shared" si="15"/>
        <v>Rep. und Kanton Neuenburg</v>
      </c>
      <c r="C102" s="16" t="s">
        <v>402</v>
      </c>
      <c r="D102" s="16" t="s">
        <v>388</v>
      </c>
      <c r="E102" s="16" t="s">
        <v>465</v>
      </c>
      <c r="F102" s="16" t="s">
        <v>544</v>
      </c>
      <c r="H102" s="67" t="s">
        <v>3898</v>
      </c>
    </row>
    <row r="103" spans="1:8" ht="14.25" x14ac:dyDescent="0.2">
      <c r="A103" s="16">
        <f t="shared" si="16"/>
        <v>25</v>
      </c>
      <c r="B103" s="13" t="str">
        <f t="shared" si="15"/>
        <v>Rep. und Kanton Genf</v>
      </c>
      <c r="C103" s="16" t="s">
        <v>403</v>
      </c>
      <c r="D103" s="16" t="s">
        <v>389</v>
      </c>
      <c r="E103" s="16" t="s">
        <v>466</v>
      </c>
      <c r="F103" s="16" t="s">
        <v>545</v>
      </c>
      <c r="H103" s="67" t="s">
        <v>3899</v>
      </c>
    </row>
    <row r="104" spans="1:8" ht="14.25" x14ac:dyDescent="0.2">
      <c r="A104" s="16">
        <f t="shared" si="16"/>
        <v>26</v>
      </c>
      <c r="B104" s="13" t="str">
        <f t="shared" si="15"/>
        <v>Kanton Jura</v>
      </c>
      <c r="C104" s="16" t="s">
        <v>386</v>
      </c>
      <c r="D104" s="16" t="s">
        <v>390</v>
      </c>
      <c r="E104" s="16" t="s">
        <v>467</v>
      </c>
      <c r="F104" s="16" t="s">
        <v>538</v>
      </c>
      <c r="H104" s="67" t="s">
        <v>3900</v>
      </c>
    </row>
    <row r="109" spans="1:8" x14ac:dyDescent="0.2">
      <c r="B109" s="2" t="s">
        <v>222</v>
      </c>
      <c r="C109" s="2" t="s">
        <v>218</v>
      </c>
      <c r="D109" s="2" t="s">
        <v>219</v>
      </c>
      <c r="E109" s="2" t="s">
        <v>220</v>
      </c>
      <c r="F109" s="2" t="s">
        <v>221</v>
      </c>
    </row>
    <row r="110" spans="1:8" x14ac:dyDescent="0.2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260</v>
      </c>
      <c r="D110" s="16" t="s">
        <v>260</v>
      </c>
      <c r="E110" s="16" t="s">
        <v>260</v>
      </c>
      <c r="F110" s="16" t="s">
        <v>260</v>
      </c>
      <c r="G110" s="16">
        <v>1</v>
      </c>
    </row>
    <row r="111" spans="1:8" x14ac:dyDescent="0.2">
      <c r="A111" s="16">
        <v>2</v>
      </c>
      <c r="B111" s="13" t="str">
        <f t="shared" si="17"/>
        <v>Glatt-/Furttal (MS)</v>
      </c>
      <c r="C111" s="16" t="s">
        <v>261</v>
      </c>
      <c r="D111" s="16" t="s">
        <v>261</v>
      </c>
      <c r="E111" s="16" t="s">
        <v>261</v>
      </c>
      <c r="F111" s="16" t="s">
        <v>261</v>
      </c>
      <c r="G111" s="16">
        <v>2</v>
      </c>
    </row>
    <row r="112" spans="1:8" x14ac:dyDescent="0.2">
      <c r="A112" s="16">
        <v>3</v>
      </c>
      <c r="B112" s="13" t="str">
        <f t="shared" si="17"/>
        <v>Limmattal (MS)</v>
      </c>
      <c r="C112" s="16" t="s">
        <v>262</v>
      </c>
      <c r="D112" s="16" t="s">
        <v>262</v>
      </c>
      <c r="E112" s="16" t="s">
        <v>262</v>
      </c>
      <c r="F112" s="16" t="s">
        <v>262</v>
      </c>
      <c r="G112" s="16">
        <v>3</v>
      </c>
    </row>
    <row r="113" spans="1:7" x14ac:dyDescent="0.2">
      <c r="A113" s="16">
        <v>4</v>
      </c>
      <c r="B113" s="13" t="str">
        <f t="shared" si="17"/>
        <v>Knonaueramt (MS)</v>
      </c>
      <c r="C113" s="16" t="s">
        <v>263</v>
      </c>
      <c r="D113" s="16" t="s">
        <v>263</v>
      </c>
      <c r="E113" s="16" t="s">
        <v>263</v>
      </c>
      <c r="F113" s="16" t="s">
        <v>263</v>
      </c>
      <c r="G113" s="16">
        <v>4</v>
      </c>
    </row>
    <row r="114" spans="1:7" x14ac:dyDescent="0.2">
      <c r="A114" s="16">
        <v>5</v>
      </c>
      <c r="B114" s="13" t="str">
        <f t="shared" si="17"/>
        <v>Zimmerberg (MS)</v>
      </c>
      <c r="C114" s="16" t="s">
        <v>264</v>
      </c>
      <c r="D114" s="16" t="s">
        <v>264</v>
      </c>
      <c r="E114" s="16" t="s">
        <v>264</v>
      </c>
      <c r="F114" s="16" t="s">
        <v>264</v>
      </c>
      <c r="G114" s="16">
        <v>5</v>
      </c>
    </row>
    <row r="115" spans="1:7" x14ac:dyDescent="0.2">
      <c r="A115" s="16">
        <v>6</v>
      </c>
      <c r="B115" s="13" t="str">
        <f t="shared" si="17"/>
        <v>Pfannenstiel (MS)</v>
      </c>
      <c r="C115" s="16" t="s">
        <v>265</v>
      </c>
      <c r="D115" s="16" t="s">
        <v>265</v>
      </c>
      <c r="E115" s="16" t="s">
        <v>265</v>
      </c>
      <c r="F115" s="16" t="s">
        <v>265</v>
      </c>
      <c r="G115" s="16">
        <v>6</v>
      </c>
    </row>
    <row r="116" spans="1:7" x14ac:dyDescent="0.2">
      <c r="A116" s="16">
        <v>7</v>
      </c>
      <c r="B116" s="13" t="str">
        <f t="shared" si="17"/>
        <v>Zürcher Oberland (MS)</v>
      </c>
      <c r="C116" s="16" t="s">
        <v>266</v>
      </c>
      <c r="D116" s="16" t="s">
        <v>266</v>
      </c>
      <c r="E116" s="16" t="s">
        <v>266</v>
      </c>
      <c r="F116" s="16" t="s">
        <v>266</v>
      </c>
      <c r="G116" s="16">
        <v>7</v>
      </c>
    </row>
    <row r="117" spans="1:7" x14ac:dyDescent="0.2">
      <c r="A117" s="16">
        <v>8</v>
      </c>
      <c r="B117" s="13" t="str">
        <f t="shared" si="17"/>
        <v>Winterthur (MS)</v>
      </c>
      <c r="C117" s="16" t="s">
        <v>267</v>
      </c>
      <c r="D117" s="16" t="s">
        <v>267</v>
      </c>
      <c r="E117" s="16" t="s">
        <v>267</v>
      </c>
      <c r="F117" s="16" t="s">
        <v>267</v>
      </c>
      <c r="G117" s="16">
        <v>8</v>
      </c>
    </row>
    <row r="118" spans="1:7" x14ac:dyDescent="0.2">
      <c r="A118" s="16">
        <v>9</v>
      </c>
      <c r="B118" s="13" t="str">
        <f t="shared" si="17"/>
        <v>Weinland (MS)</v>
      </c>
      <c r="C118" s="16" t="s">
        <v>268</v>
      </c>
      <c r="D118" s="16" t="s">
        <v>268</v>
      </c>
      <c r="E118" s="16" t="s">
        <v>268</v>
      </c>
      <c r="F118" s="16" t="s">
        <v>268</v>
      </c>
      <c r="G118" s="16">
        <v>9</v>
      </c>
    </row>
    <row r="119" spans="1:7" x14ac:dyDescent="0.2">
      <c r="A119" s="16">
        <v>10</v>
      </c>
      <c r="B119" s="13" t="str">
        <f t="shared" si="17"/>
        <v>Zürcher Unterland (MS)</v>
      </c>
      <c r="C119" s="16" t="s">
        <v>269</v>
      </c>
      <c r="D119" s="16" t="s">
        <v>269</v>
      </c>
      <c r="E119" s="16" t="s">
        <v>269</v>
      </c>
      <c r="F119" s="16" t="s">
        <v>269</v>
      </c>
      <c r="G119" s="16">
        <v>10</v>
      </c>
    </row>
    <row r="120" spans="1:7" x14ac:dyDescent="0.2">
      <c r="A120" s="16">
        <v>11</v>
      </c>
      <c r="B120" s="13" t="str">
        <f t="shared" si="17"/>
        <v>Bern (MS)</v>
      </c>
      <c r="C120" s="16" t="s">
        <v>270</v>
      </c>
      <c r="D120" s="16" t="s">
        <v>270</v>
      </c>
      <c r="E120" s="16" t="s">
        <v>270</v>
      </c>
      <c r="F120" s="16" t="s">
        <v>270</v>
      </c>
      <c r="G120" s="16">
        <v>11</v>
      </c>
    </row>
    <row r="121" spans="1:7" x14ac:dyDescent="0.2">
      <c r="A121" s="16">
        <v>12</v>
      </c>
      <c r="B121" s="13" t="str">
        <f t="shared" si="17"/>
        <v>Erlach/Seeland (MS)</v>
      </c>
      <c r="C121" s="16" t="s">
        <v>271</v>
      </c>
      <c r="D121" s="16" t="s">
        <v>271</v>
      </c>
      <c r="E121" s="16" t="s">
        <v>271</v>
      </c>
      <c r="F121" s="16" t="s">
        <v>271</v>
      </c>
      <c r="G121" s="16">
        <v>12</v>
      </c>
    </row>
    <row r="122" spans="1:7" x14ac:dyDescent="0.2">
      <c r="A122" s="16">
        <v>13</v>
      </c>
      <c r="B122" s="13" t="str">
        <f t="shared" si="17"/>
        <v>Biel/Seeland (MS)</v>
      </c>
      <c r="C122" s="16" t="s">
        <v>272</v>
      </c>
      <c r="D122" s="16" t="s">
        <v>272</v>
      </c>
      <c r="E122" s="16" t="s">
        <v>272</v>
      </c>
      <c r="F122" s="16" t="s">
        <v>272</v>
      </c>
      <c r="G122" s="16">
        <v>13</v>
      </c>
    </row>
    <row r="123" spans="1:7" x14ac:dyDescent="0.2">
      <c r="A123" s="16">
        <v>14</v>
      </c>
      <c r="B123" s="13" t="str">
        <f t="shared" si="17"/>
        <v>Jura bernois (MS)</v>
      </c>
      <c r="C123" s="16" t="s">
        <v>273</v>
      </c>
      <c r="D123" s="16" t="s">
        <v>273</v>
      </c>
      <c r="E123" s="16" t="s">
        <v>273</v>
      </c>
      <c r="F123" s="16" t="s">
        <v>273</v>
      </c>
      <c r="G123" s="16">
        <v>14</v>
      </c>
    </row>
    <row r="124" spans="1:7" x14ac:dyDescent="0.2">
      <c r="A124" s="16">
        <v>15</v>
      </c>
      <c r="B124" s="13" t="str">
        <f t="shared" si="17"/>
        <v>Oberaargau (MS)</v>
      </c>
      <c r="C124" s="16" t="s">
        <v>274</v>
      </c>
      <c r="D124" s="16" t="s">
        <v>274</v>
      </c>
      <c r="E124" s="16" t="s">
        <v>274</v>
      </c>
      <c r="F124" s="16" t="s">
        <v>274</v>
      </c>
      <c r="G124" s="16">
        <v>15</v>
      </c>
    </row>
    <row r="125" spans="1:7" x14ac:dyDescent="0.2">
      <c r="A125" s="16">
        <v>16</v>
      </c>
      <c r="B125" s="13" t="str">
        <f t="shared" si="17"/>
        <v>Burgdorf (MS)</v>
      </c>
      <c r="C125" s="16" t="s">
        <v>275</v>
      </c>
      <c r="D125" s="16" t="s">
        <v>275</v>
      </c>
      <c r="E125" s="16" t="s">
        <v>275</v>
      </c>
      <c r="F125" s="16" t="s">
        <v>275</v>
      </c>
      <c r="G125" s="16">
        <v>16</v>
      </c>
    </row>
    <row r="126" spans="1:7" x14ac:dyDescent="0.2">
      <c r="A126" s="16">
        <v>17</v>
      </c>
      <c r="B126" s="13" t="str">
        <f t="shared" si="17"/>
        <v>Oberes Emmental (MS)</v>
      </c>
      <c r="C126" s="16" t="s">
        <v>276</v>
      </c>
      <c r="D126" s="16" t="s">
        <v>276</v>
      </c>
      <c r="E126" s="16" t="s">
        <v>276</v>
      </c>
      <c r="F126" s="16" t="s">
        <v>276</v>
      </c>
      <c r="G126" s="16">
        <v>17</v>
      </c>
    </row>
    <row r="127" spans="1:7" x14ac:dyDescent="0.2">
      <c r="A127" s="16">
        <v>18</v>
      </c>
      <c r="B127" s="13" t="str">
        <f t="shared" si="17"/>
        <v>Aaretal (MS)</v>
      </c>
      <c r="C127" s="16" t="s">
        <v>277</v>
      </c>
      <c r="D127" s="16" t="s">
        <v>277</v>
      </c>
      <c r="E127" s="16" t="s">
        <v>277</v>
      </c>
      <c r="F127" s="16" t="s">
        <v>277</v>
      </c>
      <c r="G127" s="16">
        <v>18</v>
      </c>
    </row>
    <row r="128" spans="1:7" x14ac:dyDescent="0.2">
      <c r="A128" s="16">
        <v>19</v>
      </c>
      <c r="B128" s="13" t="str">
        <f t="shared" si="17"/>
        <v>Schwarzwasser (MS)</v>
      </c>
      <c r="C128" s="16" t="s">
        <v>278</v>
      </c>
      <c r="D128" s="16" t="s">
        <v>278</v>
      </c>
      <c r="E128" s="16" t="s">
        <v>278</v>
      </c>
      <c r="F128" s="16" t="s">
        <v>278</v>
      </c>
      <c r="G128" s="16">
        <v>19</v>
      </c>
    </row>
    <row r="129" spans="1:7" x14ac:dyDescent="0.2">
      <c r="A129" s="16">
        <v>20</v>
      </c>
      <c r="B129" s="13" t="str">
        <f t="shared" si="17"/>
        <v>Thun/Innertport (MS)</v>
      </c>
      <c r="C129" s="16" t="s">
        <v>279</v>
      </c>
      <c r="D129" s="16" t="s">
        <v>279</v>
      </c>
      <c r="E129" s="16" t="s">
        <v>279</v>
      </c>
      <c r="F129" s="16" t="s">
        <v>279</v>
      </c>
      <c r="G129" s="16">
        <v>20</v>
      </c>
    </row>
    <row r="130" spans="1:7" x14ac:dyDescent="0.2">
      <c r="A130" s="16">
        <v>21</v>
      </c>
      <c r="B130" s="13" t="str">
        <f t="shared" si="17"/>
        <v>Saanen/Ob.Simmental (MS)</v>
      </c>
      <c r="C130" s="16" t="s">
        <v>280</v>
      </c>
      <c r="D130" s="16" t="s">
        <v>280</v>
      </c>
      <c r="E130" s="16" t="s">
        <v>280</v>
      </c>
      <c r="F130" s="16" t="s">
        <v>280</v>
      </c>
      <c r="G130" s="16">
        <v>21</v>
      </c>
    </row>
    <row r="131" spans="1:7" x14ac:dyDescent="0.2">
      <c r="A131" s="16">
        <v>22</v>
      </c>
      <c r="B131" s="13" t="str">
        <f t="shared" si="17"/>
        <v>Kandertal (MS)</v>
      </c>
      <c r="C131" s="16" t="s">
        <v>281</v>
      </c>
      <c r="D131" s="16" t="s">
        <v>281</v>
      </c>
      <c r="E131" s="16" t="s">
        <v>281</v>
      </c>
      <c r="F131" s="16" t="s">
        <v>281</v>
      </c>
      <c r="G131" s="16">
        <v>22</v>
      </c>
    </row>
    <row r="132" spans="1:7" x14ac:dyDescent="0.2">
      <c r="A132" s="16">
        <v>23</v>
      </c>
      <c r="B132" s="13" t="str">
        <f t="shared" si="17"/>
        <v>Oberland-Ost (MS)</v>
      </c>
      <c r="C132" s="16" t="s">
        <v>282</v>
      </c>
      <c r="D132" s="16" t="s">
        <v>282</v>
      </c>
      <c r="E132" s="16" t="s">
        <v>282</v>
      </c>
      <c r="F132" s="16" t="s">
        <v>282</v>
      </c>
      <c r="G132" s="16">
        <v>23</v>
      </c>
    </row>
    <row r="133" spans="1:7" x14ac:dyDescent="0.2">
      <c r="A133" s="16">
        <v>24</v>
      </c>
      <c r="B133" s="13" t="str">
        <f t="shared" si="17"/>
        <v>Grenchen (MS)</v>
      </c>
      <c r="C133" s="16" t="s">
        <v>283</v>
      </c>
      <c r="D133" s="16" t="s">
        <v>283</v>
      </c>
      <c r="E133" s="16" t="s">
        <v>283</v>
      </c>
      <c r="F133" s="16" t="s">
        <v>283</v>
      </c>
      <c r="G133" s="16">
        <v>24</v>
      </c>
    </row>
    <row r="134" spans="1:7" x14ac:dyDescent="0.2">
      <c r="A134" s="16">
        <v>25</v>
      </c>
      <c r="B134" s="13" t="str">
        <f t="shared" si="17"/>
        <v>Laufental (MS)</v>
      </c>
      <c r="C134" s="16" t="s">
        <v>284</v>
      </c>
      <c r="D134" s="16" t="s">
        <v>284</v>
      </c>
      <c r="E134" s="16" t="s">
        <v>284</v>
      </c>
      <c r="F134" s="16" t="s">
        <v>284</v>
      </c>
      <c r="G134" s="16">
        <v>25</v>
      </c>
    </row>
    <row r="135" spans="1:7" x14ac:dyDescent="0.2">
      <c r="A135" s="16">
        <v>26</v>
      </c>
      <c r="B135" s="13" t="str">
        <f t="shared" si="17"/>
        <v>Luzern (MS)</v>
      </c>
      <c r="C135" s="16" t="s">
        <v>285</v>
      </c>
      <c r="D135" s="16" t="s">
        <v>285</v>
      </c>
      <c r="E135" s="16" t="s">
        <v>285</v>
      </c>
      <c r="F135" s="16" t="s">
        <v>285</v>
      </c>
      <c r="G135" s="16">
        <v>26</v>
      </c>
    </row>
    <row r="136" spans="1:7" x14ac:dyDescent="0.2">
      <c r="A136" s="16">
        <v>27</v>
      </c>
      <c r="B136" s="13" t="str">
        <f t="shared" si="17"/>
        <v>Sursee/Seetal (MS)</v>
      </c>
      <c r="C136" s="16" t="s">
        <v>286</v>
      </c>
      <c r="D136" s="16" t="s">
        <v>286</v>
      </c>
      <c r="E136" s="16" t="s">
        <v>286</v>
      </c>
      <c r="F136" s="16" t="s">
        <v>286</v>
      </c>
      <c r="G136" s="16">
        <v>27</v>
      </c>
    </row>
    <row r="137" spans="1:7" x14ac:dyDescent="0.2">
      <c r="A137" s="16">
        <v>28</v>
      </c>
      <c r="B137" s="13" t="str">
        <f t="shared" si="17"/>
        <v>Willisau (MS)</v>
      </c>
      <c r="C137" s="16" t="s">
        <v>287</v>
      </c>
      <c r="D137" s="16" t="s">
        <v>287</v>
      </c>
      <c r="E137" s="16" t="s">
        <v>287</v>
      </c>
      <c r="F137" s="16" t="s">
        <v>287</v>
      </c>
      <c r="G137" s="16">
        <v>28</v>
      </c>
    </row>
    <row r="138" spans="1:7" x14ac:dyDescent="0.2">
      <c r="A138" s="16">
        <v>29</v>
      </c>
      <c r="B138" s="13" t="str">
        <f t="shared" si="17"/>
        <v>Entlebuch (MS)</v>
      </c>
      <c r="C138" s="16" t="s">
        <v>288</v>
      </c>
      <c r="D138" s="16" t="s">
        <v>288</v>
      </c>
      <c r="E138" s="16" t="s">
        <v>288</v>
      </c>
      <c r="F138" s="16" t="s">
        <v>288</v>
      </c>
      <c r="G138" s="16">
        <v>29</v>
      </c>
    </row>
    <row r="139" spans="1:7" x14ac:dyDescent="0.2">
      <c r="A139" s="16">
        <v>30</v>
      </c>
      <c r="B139" s="13" t="str">
        <f t="shared" si="17"/>
        <v>Uri (MS)</v>
      </c>
      <c r="C139" s="16" t="s">
        <v>289</v>
      </c>
      <c r="D139" s="16" t="s">
        <v>289</v>
      </c>
      <c r="E139" s="16" t="s">
        <v>289</v>
      </c>
      <c r="F139" s="16" t="s">
        <v>289</v>
      </c>
      <c r="G139" s="16">
        <v>30</v>
      </c>
    </row>
    <row r="140" spans="1:7" x14ac:dyDescent="0.2">
      <c r="A140" s="16">
        <v>31</v>
      </c>
      <c r="B140" s="13" t="str">
        <f t="shared" si="17"/>
        <v>Innerschwyz (MS)</v>
      </c>
      <c r="C140" s="16" t="s">
        <v>290</v>
      </c>
      <c r="D140" s="16" t="s">
        <v>290</v>
      </c>
      <c r="E140" s="16" t="s">
        <v>290</v>
      </c>
      <c r="F140" s="16" t="s">
        <v>290</v>
      </c>
      <c r="G140" s="16">
        <v>31</v>
      </c>
    </row>
    <row r="141" spans="1:7" x14ac:dyDescent="0.2">
      <c r="A141" s="16">
        <v>32</v>
      </c>
      <c r="B141" s="13" t="str">
        <f t="shared" si="17"/>
        <v>Einsiedeln (MS)</v>
      </c>
      <c r="C141" s="16" t="s">
        <v>291</v>
      </c>
      <c r="D141" s="16" t="s">
        <v>291</v>
      </c>
      <c r="E141" s="16" t="s">
        <v>291</v>
      </c>
      <c r="F141" s="16" t="s">
        <v>291</v>
      </c>
      <c r="G141" s="16">
        <v>32</v>
      </c>
    </row>
    <row r="142" spans="1:7" x14ac:dyDescent="0.2">
      <c r="A142" s="16">
        <v>33</v>
      </c>
      <c r="B142" s="13" t="str">
        <f t="shared" si="17"/>
        <v>March (MS)</v>
      </c>
      <c r="C142" s="16" t="s">
        <v>292</v>
      </c>
      <c r="D142" s="16" t="s">
        <v>292</v>
      </c>
      <c r="E142" s="16" t="s">
        <v>292</v>
      </c>
      <c r="F142" s="16" t="s">
        <v>292</v>
      </c>
      <c r="G142" s="16">
        <v>33</v>
      </c>
    </row>
    <row r="143" spans="1:7" x14ac:dyDescent="0.2">
      <c r="A143" s="16">
        <v>34</v>
      </c>
      <c r="B143" s="13" t="str">
        <f t="shared" si="17"/>
        <v>Sarneraatal (MS)</v>
      </c>
      <c r="C143" s="16" t="s">
        <v>293</v>
      </c>
      <c r="D143" s="16" t="s">
        <v>293</v>
      </c>
      <c r="E143" s="16" t="s">
        <v>293</v>
      </c>
      <c r="F143" s="16" t="s">
        <v>293</v>
      </c>
      <c r="G143" s="16">
        <v>34</v>
      </c>
    </row>
    <row r="144" spans="1:7" x14ac:dyDescent="0.2">
      <c r="A144" s="16">
        <v>35</v>
      </c>
      <c r="B144" s="13" t="str">
        <f t="shared" si="17"/>
        <v>Nidwalden/Engelberg (MS)</v>
      </c>
      <c r="C144" s="16" t="s">
        <v>294</v>
      </c>
      <c r="D144" s="16" t="s">
        <v>294</v>
      </c>
      <c r="E144" s="16" t="s">
        <v>294</v>
      </c>
      <c r="F144" s="16" t="s">
        <v>294</v>
      </c>
      <c r="G144" s="16">
        <v>35</v>
      </c>
    </row>
    <row r="145" spans="1:7" x14ac:dyDescent="0.2">
      <c r="A145" s="16">
        <v>36</v>
      </c>
      <c r="B145" s="13" t="str">
        <f t="shared" si="17"/>
        <v>Glarn. Mittel/Unterl. (MS)</v>
      </c>
      <c r="C145" s="16" t="s">
        <v>295</v>
      </c>
      <c r="D145" s="16" t="s">
        <v>295</v>
      </c>
      <c r="E145" s="16" t="s">
        <v>295</v>
      </c>
      <c r="F145" s="16" t="s">
        <v>295</v>
      </c>
      <c r="G145" s="16">
        <v>36</v>
      </c>
    </row>
    <row r="146" spans="1:7" x14ac:dyDescent="0.2">
      <c r="A146" s="16">
        <v>37</v>
      </c>
      <c r="B146" s="13" t="str">
        <f t="shared" si="17"/>
        <v>Glarner Hinterland (MS)</v>
      </c>
      <c r="C146" s="16" t="s">
        <v>296</v>
      </c>
      <c r="D146" s="16" t="s">
        <v>296</v>
      </c>
      <c r="E146" s="16" t="s">
        <v>296</v>
      </c>
      <c r="F146" s="16" t="s">
        <v>296</v>
      </c>
      <c r="G146" s="16">
        <v>37</v>
      </c>
    </row>
    <row r="147" spans="1:7" x14ac:dyDescent="0.2">
      <c r="A147" s="16">
        <v>38</v>
      </c>
      <c r="B147" s="13" t="str">
        <f t="shared" si="17"/>
        <v>Zug (MS)</v>
      </c>
      <c r="C147" s="16" t="s">
        <v>297</v>
      </c>
      <c r="D147" s="16" t="s">
        <v>297</v>
      </c>
      <c r="E147" s="16" t="s">
        <v>297</v>
      </c>
      <c r="F147" s="16" t="s">
        <v>297</v>
      </c>
      <c r="G147" s="16">
        <v>38</v>
      </c>
    </row>
    <row r="148" spans="1:7" x14ac:dyDescent="0.2">
      <c r="A148" s="16">
        <v>39</v>
      </c>
      <c r="B148" s="13" t="str">
        <f t="shared" si="17"/>
        <v>La Sarine (MS)</v>
      </c>
      <c r="C148" s="16" t="s">
        <v>298</v>
      </c>
      <c r="D148" s="16" t="s">
        <v>298</v>
      </c>
      <c r="E148" s="16" t="s">
        <v>298</v>
      </c>
      <c r="F148" s="16" t="s">
        <v>298</v>
      </c>
      <c r="G148" s="16">
        <v>39</v>
      </c>
    </row>
    <row r="149" spans="1:7" x14ac:dyDescent="0.2">
      <c r="A149" s="16">
        <v>40</v>
      </c>
      <c r="B149" s="13" t="str">
        <f t="shared" si="17"/>
        <v>La Gruyère (MS)</v>
      </c>
      <c r="C149" s="16" t="s">
        <v>299</v>
      </c>
      <c r="D149" s="16" t="s">
        <v>299</v>
      </c>
      <c r="E149" s="16" t="s">
        <v>299</v>
      </c>
      <c r="F149" s="16" t="s">
        <v>299</v>
      </c>
      <c r="G149" s="16">
        <v>40</v>
      </c>
    </row>
    <row r="150" spans="1:7" x14ac:dyDescent="0.2">
      <c r="A150" s="16">
        <v>41</v>
      </c>
      <c r="B150" s="13" t="str">
        <f t="shared" si="17"/>
        <v>Sense (MS)</v>
      </c>
      <c r="C150" s="16" t="s">
        <v>300</v>
      </c>
      <c r="D150" s="16" t="s">
        <v>300</v>
      </c>
      <c r="E150" s="16" t="s">
        <v>300</v>
      </c>
      <c r="F150" s="16" t="s">
        <v>300</v>
      </c>
      <c r="G150" s="16">
        <v>41</v>
      </c>
    </row>
    <row r="151" spans="1:7" x14ac:dyDescent="0.2">
      <c r="A151" s="16">
        <v>42</v>
      </c>
      <c r="B151" s="13" t="str">
        <f t="shared" si="17"/>
        <v>Murten (MS)</v>
      </c>
      <c r="C151" s="16" t="s">
        <v>301</v>
      </c>
      <c r="D151" s="16" t="s">
        <v>301</v>
      </c>
      <c r="E151" s="16" t="s">
        <v>301</v>
      </c>
      <c r="F151" s="16" t="s">
        <v>301</v>
      </c>
      <c r="G151" s="16">
        <v>42</v>
      </c>
    </row>
    <row r="152" spans="1:7" x14ac:dyDescent="0.2">
      <c r="A152" s="16">
        <v>43</v>
      </c>
      <c r="B152" s="13" t="str">
        <f t="shared" si="17"/>
        <v>Glâne/Veveyse (MS)</v>
      </c>
      <c r="C152" s="16" t="s">
        <v>302</v>
      </c>
      <c r="D152" s="16" t="s">
        <v>302</v>
      </c>
      <c r="E152" s="16" t="s">
        <v>302</v>
      </c>
      <c r="F152" s="16" t="s">
        <v>302</v>
      </c>
      <c r="G152" s="16">
        <v>43</v>
      </c>
    </row>
    <row r="153" spans="1:7" x14ac:dyDescent="0.2">
      <c r="A153" s="16">
        <v>44</v>
      </c>
      <c r="B153" s="13" t="str">
        <f t="shared" si="17"/>
        <v>Olten/Gösgen/Gäu (MS)</v>
      </c>
      <c r="C153" s="16" t="s">
        <v>303</v>
      </c>
      <c r="D153" s="16" t="s">
        <v>303</v>
      </c>
      <c r="E153" s="16" t="s">
        <v>303</v>
      </c>
      <c r="F153" s="16" t="s">
        <v>303</v>
      </c>
      <c r="G153" s="16">
        <v>44</v>
      </c>
    </row>
    <row r="154" spans="1:7" x14ac:dyDescent="0.2">
      <c r="A154" s="16">
        <v>45</v>
      </c>
      <c r="B154" s="13" t="str">
        <f t="shared" si="17"/>
        <v>Thal (MS)</v>
      </c>
      <c r="C154" s="16" t="s">
        <v>304</v>
      </c>
      <c r="D154" s="16" t="s">
        <v>304</v>
      </c>
      <c r="E154" s="16" t="s">
        <v>304</v>
      </c>
      <c r="F154" s="16" t="s">
        <v>304</v>
      </c>
      <c r="G154" s="16">
        <v>45</v>
      </c>
    </row>
    <row r="155" spans="1:7" x14ac:dyDescent="0.2">
      <c r="A155" s="16">
        <v>46</v>
      </c>
      <c r="B155" s="13" t="str">
        <f t="shared" si="17"/>
        <v>Solothurn (MS)</v>
      </c>
      <c r="C155" s="16" t="s">
        <v>305</v>
      </c>
      <c r="D155" s="16" t="s">
        <v>305</v>
      </c>
      <c r="E155" s="16" t="s">
        <v>305</v>
      </c>
      <c r="F155" s="16" t="s">
        <v>305</v>
      </c>
      <c r="G155" s="16">
        <v>46</v>
      </c>
    </row>
    <row r="156" spans="1:7" x14ac:dyDescent="0.2">
      <c r="A156" s="16">
        <v>47</v>
      </c>
      <c r="B156" s="13" t="str">
        <f t="shared" si="17"/>
        <v>Basel-Stadt (MS)</v>
      </c>
      <c r="C156" s="16" t="s">
        <v>306</v>
      </c>
      <c r="D156" s="16" t="s">
        <v>306</v>
      </c>
      <c r="E156" s="16" t="s">
        <v>306</v>
      </c>
      <c r="F156" s="16" t="s">
        <v>306</v>
      </c>
      <c r="G156" s="16">
        <v>47</v>
      </c>
    </row>
    <row r="157" spans="1:7" x14ac:dyDescent="0.2">
      <c r="A157" s="16">
        <v>48</v>
      </c>
      <c r="B157" s="13" t="str">
        <f t="shared" si="17"/>
        <v>Unteres Baselbiet (MS)</v>
      </c>
      <c r="C157" s="16" t="s">
        <v>307</v>
      </c>
      <c r="D157" s="16" t="s">
        <v>307</v>
      </c>
      <c r="E157" s="16" t="s">
        <v>307</v>
      </c>
      <c r="F157" s="16" t="s">
        <v>307</v>
      </c>
      <c r="G157" s="16">
        <v>48</v>
      </c>
    </row>
    <row r="158" spans="1:7" x14ac:dyDescent="0.2">
      <c r="A158" s="16">
        <v>49</v>
      </c>
      <c r="B158" s="13" t="str">
        <f t="shared" si="17"/>
        <v>Oberes Baselbiet (MS)</v>
      </c>
      <c r="C158" s="16" t="s">
        <v>308</v>
      </c>
      <c r="D158" s="16" t="s">
        <v>308</v>
      </c>
      <c r="E158" s="16" t="s">
        <v>308</v>
      </c>
      <c r="F158" s="16" t="s">
        <v>308</v>
      </c>
      <c r="G158" s="16">
        <v>49</v>
      </c>
    </row>
    <row r="159" spans="1:7" x14ac:dyDescent="0.2">
      <c r="A159" s="16">
        <v>50</v>
      </c>
      <c r="B159" s="13" t="str">
        <f t="shared" si="17"/>
        <v>Schaffhausen (MS)</v>
      </c>
      <c r="C159" s="16" t="s">
        <v>309</v>
      </c>
      <c r="D159" s="16" t="s">
        <v>309</v>
      </c>
      <c r="E159" s="16" t="s">
        <v>309</v>
      </c>
      <c r="F159" s="16" t="s">
        <v>309</v>
      </c>
      <c r="G159" s="16">
        <v>50</v>
      </c>
    </row>
    <row r="160" spans="1:7" x14ac:dyDescent="0.2">
      <c r="A160" s="16">
        <v>51</v>
      </c>
      <c r="B160" s="13" t="str">
        <f t="shared" si="17"/>
        <v>Appenzell A.Rh. (MS)</v>
      </c>
      <c r="C160" s="16" t="s">
        <v>310</v>
      </c>
      <c r="D160" s="16" t="s">
        <v>310</v>
      </c>
      <c r="E160" s="16" t="s">
        <v>310</v>
      </c>
      <c r="F160" s="16" t="s">
        <v>310</v>
      </c>
      <c r="G160" s="16">
        <v>51</v>
      </c>
    </row>
    <row r="161" spans="1:7" x14ac:dyDescent="0.2">
      <c r="A161" s="16">
        <v>52</v>
      </c>
      <c r="B161" s="13" t="str">
        <f t="shared" si="17"/>
        <v>Appenzell I.Rh. (MS)</v>
      </c>
      <c r="C161" s="16" t="s">
        <v>311</v>
      </c>
      <c r="D161" s="16" t="s">
        <v>311</v>
      </c>
      <c r="E161" s="16" t="s">
        <v>311</v>
      </c>
      <c r="F161" s="16" t="s">
        <v>311</v>
      </c>
      <c r="G161" s="16">
        <v>52</v>
      </c>
    </row>
    <row r="162" spans="1:7" x14ac:dyDescent="0.2">
      <c r="A162" s="16">
        <v>53</v>
      </c>
      <c r="B162" s="13" t="str">
        <f t="shared" si="17"/>
        <v>St.Gallen/Rorschach (MS)</v>
      </c>
      <c r="C162" s="16" t="s">
        <v>312</v>
      </c>
      <c r="D162" s="16" t="s">
        <v>312</v>
      </c>
      <c r="E162" s="16" t="s">
        <v>312</v>
      </c>
      <c r="F162" s="16" t="s">
        <v>312</v>
      </c>
      <c r="G162" s="16">
        <v>53</v>
      </c>
    </row>
    <row r="163" spans="1:7" x14ac:dyDescent="0.2">
      <c r="A163" s="16">
        <v>54</v>
      </c>
      <c r="B163" s="13" t="str">
        <f t="shared" si="17"/>
        <v>Rheintal SG (MS)</v>
      </c>
      <c r="C163" s="16" t="s">
        <v>313</v>
      </c>
      <c r="D163" s="16" t="s">
        <v>313</v>
      </c>
      <c r="E163" s="16" t="s">
        <v>313</v>
      </c>
      <c r="F163" s="16" t="s">
        <v>313</v>
      </c>
      <c r="G163" s="16">
        <v>54</v>
      </c>
    </row>
    <row r="164" spans="1:7" x14ac:dyDescent="0.2">
      <c r="A164" s="16">
        <v>55</v>
      </c>
      <c r="B164" s="13" t="str">
        <f t="shared" si="17"/>
        <v>Werdenberg (MS)</v>
      </c>
      <c r="C164" s="16" t="s">
        <v>314</v>
      </c>
      <c r="D164" s="16" t="s">
        <v>314</v>
      </c>
      <c r="E164" s="16" t="s">
        <v>314</v>
      </c>
      <c r="F164" s="16" t="s">
        <v>314</v>
      </c>
      <c r="G164" s="16">
        <v>55</v>
      </c>
    </row>
    <row r="165" spans="1:7" x14ac:dyDescent="0.2">
      <c r="A165" s="16">
        <v>56</v>
      </c>
      <c r="B165" s="13" t="str">
        <f t="shared" si="17"/>
        <v>Sarganserland (MS)</v>
      </c>
      <c r="C165" s="16" t="s">
        <v>315</v>
      </c>
      <c r="D165" s="16" t="s">
        <v>315</v>
      </c>
      <c r="E165" s="16" t="s">
        <v>315</v>
      </c>
      <c r="F165" s="16" t="s">
        <v>315</v>
      </c>
      <c r="G165" s="16">
        <v>56</v>
      </c>
    </row>
    <row r="166" spans="1:7" x14ac:dyDescent="0.2">
      <c r="A166" s="16">
        <v>57</v>
      </c>
      <c r="B166" s="13" t="str">
        <f t="shared" si="17"/>
        <v>Linthgebiet (MS)</v>
      </c>
      <c r="C166" s="16" t="s">
        <v>316</v>
      </c>
      <c r="D166" s="16" t="s">
        <v>316</v>
      </c>
      <c r="E166" s="16" t="s">
        <v>316</v>
      </c>
      <c r="F166" s="16" t="s">
        <v>316</v>
      </c>
      <c r="G166" s="16">
        <v>57</v>
      </c>
    </row>
    <row r="167" spans="1:7" x14ac:dyDescent="0.2">
      <c r="A167" s="16">
        <v>58</v>
      </c>
      <c r="B167" s="13" t="str">
        <f t="shared" si="17"/>
        <v>Toggenburg (MS)</v>
      </c>
      <c r="C167" s="16" t="s">
        <v>317</v>
      </c>
      <c r="D167" s="16" t="s">
        <v>317</v>
      </c>
      <c r="E167" s="16" t="s">
        <v>317</v>
      </c>
      <c r="F167" s="16" t="s">
        <v>317</v>
      </c>
      <c r="G167" s="16">
        <v>58</v>
      </c>
    </row>
    <row r="168" spans="1:7" x14ac:dyDescent="0.2">
      <c r="A168" s="16">
        <v>59</v>
      </c>
      <c r="B168" s="13" t="str">
        <f t="shared" si="17"/>
        <v>Wil (MS)</v>
      </c>
      <c r="C168" s="16" t="s">
        <v>318</v>
      </c>
      <c r="D168" s="16" t="s">
        <v>318</v>
      </c>
      <c r="E168" s="16" t="s">
        <v>318</v>
      </c>
      <c r="F168" s="16" t="s">
        <v>318</v>
      </c>
      <c r="G168" s="16">
        <v>59</v>
      </c>
    </row>
    <row r="169" spans="1:7" x14ac:dyDescent="0.2">
      <c r="A169" s="16">
        <v>60</v>
      </c>
      <c r="B169" s="13" t="str">
        <f t="shared" si="17"/>
        <v>Bündn. Rheintal (MS)</v>
      </c>
      <c r="C169" s="16" t="s">
        <v>319</v>
      </c>
      <c r="D169" s="16" t="s">
        <v>319</v>
      </c>
      <c r="E169" s="16" t="s">
        <v>319</v>
      </c>
      <c r="F169" s="16" t="s">
        <v>319</v>
      </c>
      <c r="G169" s="16">
        <v>60</v>
      </c>
    </row>
    <row r="170" spans="1:7" x14ac:dyDescent="0.2">
      <c r="A170" s="16">
        <v>61</v>
      </c>
      <c r="B170" s="13" t="str">
        <f t="shared" si="17"/>
        <v>Prättigau (MS)</v>
      </c>
      <c r="C170" s="16" t="s">
        <v>320</v>
      </c>
      <c r="D170" s="16" t="s">
        <v>320</v>
      </c>
      <c r="E170" s="16" t="s">
        <v>320</v>
      </c>
      <c r="F170" s="16" t="s">
        <v>320</v>
      </c>
      <c r="G170" s="16">
        <v>61</v>
      </c>
    </row>
    <row r="171" spans="1:7" x14ac:dyDescent="0.2">
      <c r="A171" s="16">
        <v>62</v>
      </c>
      <c r="B171" s="13" t="str">
        <f t="shared" si="17"/>
        <v>Davos (MS)</v>
      </c>
      <c r="C171" s="16" t="s">
        <v>321</v>
      </c>
      <c r="D171" s="16" t="s">
        <v>321</v>
      </c>
      <c r="E171" s="16" t="s">
        <v>321</v>
      </c>
      <c r="F171" s="16" t="s">
        <v>321</v>
      </c>
      <c r="G171" s="16">
        <v>62</v>
      </c>
    </row>
    <row r="172" spans="1:7" x14ac:dyDescent="0.2">
      <c r="A172" s="16">
        <v>63</v>
      </c>
      <c r="B172" s="13" t="str">
        <f t="shared" si="17"/>
        <v>Schanfigg (MS)</v>
      </c>
      <c r="C172" s="16" t="s">
        <v>322</v>
      </c>
      <c r="D172" s="16" t="s">
        <v>322</v>
      </c>
      <c r="E172" s="16" t="s">
        <v>322</v>
      </c>
      <c r="F172" s="16" t="s">
        <v>322</v>
      </c>
      <c r="G172" s="16">
        <v>63</v>
      </c>
    </row>
    <row r="173" spans="1:7" x14ac:dyDescent="0.2">
      <c r="A173" s="16">
        <v>64</v>
      </c>
      <c r="B173" s="13" t="str">
        <f t="shared" si="17"/>
        <v>Mittelbünden (MS)</v>
      </c>
      <c r="C173" s="16" t="s">
        <v>323</v>
      </c>
      <c r="D173" s="16" t="s">
        <v>323</v>
      </c>
      <c r="E173" s="16" t="s">
        <v>323</v>
      </c>
      <c r="F173" s="16" t="s">
        <v>323</v>
      </c>
      <c r="G173" s="16">
        <v>64</v>
      </c>
    </row>
    <row r="174" spans="1:7" x14ac:dyDescent="0.2">
      <c r="A174" s="16">
        <v>65</v>
      </c>
      <c r="B174" s="13" t="str">
        <f t="shared" si="17"/>
        <v>Domleschg/H'rhein (MS)</v>
      </c>
      <c r="C174" s="16" t="s">
        <v>324</v>
      </c>
      <c r="D174" s="16" t="s">
        <v>324</v>
      </c>
      <c r="E174" s="16" t="s">
        <v>324</v>
      </c>
      <c r="F174" s="16" t="s">
        <v>324</v>
      </c>
      <c r="G174" s="16">
        <v>65</v>
      </c>
    </row>
    <row r="175" spans="1:7" x14ac:dyDescent="0.2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325</v>
      </c>
      <c r="D175" s="16" t="s">
        <v>325</v>
      </c>
      <c r="E175" s="16" t="s">
        <v>325</v>
      </c>
      <c r="F175" s="16" t="s">
        <v>325</v>
      </c>
      <c r="G175" s="16">
        <v>66</v>
      </c>
    </row>
    <row r="176" spans="1:7" x14ac:dyDescent="0.2">
      <c r="A176" s="16">
        <v>67</v>
      </c>
      <c r="B176" s="13" t="str">
        <f t="shared" si="18"/>
        <v>Engiadina bassa (MS)</v>
      </c>
      <c r="C176" s="16" t="s">
        <v>326</v>
      </c>
      <c r="D176" s="16" t="s">
        <v>326</v>
      </c>
      <c r="E176" s="16" t="s">
        <v>326</v>
      </c>
      <c r="F176" s="16" t="s">
        <v>326</v>
      </c>
      <c r="G176" s="16">
        <v>67</v>
      </c>
    </row>
    <row r="177" spans="1:7" x14ac:dyDescent="0.2">
      <c r="A177" s="16">
        <v>68</v>
      </c>
      <c r="B177" s="13" t="str">
        <f t="shared" si="18"/>
        <v>Oberengadin (MS)</v>
      </c>
      <c r="C177" s="16" t="s">
        <v>327</v>
      </c>
      <c r="D177" s="16" t="s">
        <v>327</v>
      </c>
      <c r="E177" s="16" t="s">
        <v>327</v>
      </c>
      <c r="F177" s="16" t="s">
        <v>327</v>
      </c>
      <c r="G177" s="16">
        <v>68</v>
      </c>
    </row>
    <row r="178" spans="1:7" x14ac:dyDescent="0.2">
      <c r="A178" s="16">
        <v>69</v>
      </c>
      <c r="B178" s="13" t="str">
        <f t="shared" si="18"/>
        <v>Mesolcina (MS)</v>
      </c>
      <c r="C178" s="16" t="s">
        <v>328</v>
      </c>
      <c r="D178" s="16" t="s">
        <v>328</v>
      </c>
      <c r="E178" s="16" t="s">
        <v>328</v>
      </c>
      <c r="F178" s="16" t="s">
        <v>328</v>
      </c>
      <c r="G178" s="16">
        <v>69</v>
      </c>
    </row>
    <row r="179" spans="1:7" x14ac:dyDescent="0.2">
      <c r="A179" s="16">
        <v>70</v>
      </c>
      <c r="B179" s="13" t="str">
        <f t="shared" si="18"/>
        <v>Aarau (MS)</v>
      </c>
      <c r="C179" s="16" t="s">
        <v>329</v>
      </c>
      <c r="D179" s="16" t="s">
        <v>329</v>
      </c>
      <c r="E179" s="16" t="s">
        <v>329</v>
      </c>
      <c r="F179" s="16" t="s">
        <v>329</v>
      </c>
      <c r="G179" s="16">
        <v>70</v>
      </c>
    </row>
    <row r="180" spans="1:7" x14ac:dyDescent="0.2">
      <c r="A180" s="16">
        <v>71</v>
      </c>
      <c r="B180" s="13" t="str">
        <f t="shared" si="18"/>
        <v>Brugg/Zurzach (MS)</v>
      </c>
      <c r="C180" s="16" t="s">
        <v>330</v>
      </c>
      <c r="D180" s="16" t="s">
        <v>330</v>
      </c>
      <c r="E180" s="16" t="s">
        <v>330</v>
      </c>
      <c r="F180" s="16" t="s">
        <v>330</v>
      </c>
      <c r="G180" s="16">
        <v>71</v>
      </c>
    </row>
    <row r="181" spans="1:7" x14ac:dyDescent="0.2">
      <c r="A181" s="16">
        <v>72</v>
      </c>
      <c r="B181" s="13" t="str">
        <f t="shared" si="18"/>
        <v>Baden (MS)</v>
      </c>
      <c r="C181" s="16" t="s">
        <v>331</v>
      </c>
      <c r="D181" s="16" t="s">
        <v>331</v>
      </c>
      <c r="E181" s="16" t="s">
        <v>331</v>
      </c>
      <c r="F181" s="16" t="s">
        <v>331</v>
      </c>
      <c r="G181" s="16">
        <v>72</v>
      </c>
    </row>
    <row r="182" spans="1:7" x14ac:dyDescent="0.2">
      <c r="A182" s="16">
        <v>73</v>
      </c>
      <c r="B182" s="13" t="str">
        <f t="shared" si="18"/>
        <v>Rohrdorf/Mutsch. (MS)</v>
      </c>
      <c r="C182" s="16" t="s">
        <v>332</v>
      </c>
      <c r="D182" s="16" t="s">
        <v>332</v>
      </c>
      <c r="E182" s="16" t="s">
        <v>332</v>
      </c>
      <c r="F182" s="16" t="s">
        <v>332</v>
      </c>
      <c r="G182" s="16">
        <v>73</v>
      </c>
    </row>
    <row r="183" spans="1:7" x14ac:dyDescent="0.2">
      <c r="A183" s="16">
        <v>74</v>
      </c>
      <c r="B183" s="13" t="str">
        <f t="shared" si="18"/>
        <v>Freiamt (MS)</v>
      </c>
      <c r="C183" s="16" t="s">
        <v>333</v>
      </c>
      <c r="D183" s="16" t="s">
        <v>333</v>
      </c>
      <c r="E183" s="16" t="s">
        <v>333</v>
      </c>
      <c r="F183" s="16" t="s">
        <v>333</v>
      </c>
      <c r="G183" s="16">
        <v>74</v>
      </c>
    </row>
    <row r="184" spans="1:7" x14ac:dyDescent="0.2">
      <c r="A184" s="16">
        <v>75</v>
      </c>
      <c r="B184" s="13" t="str">
        <f t="shared" si="18"/>
        <v>Fricktal (MS)</v>
      </c>
      <c r="C184" s="16" t="s">
        <v>334</v>
      </c>
      <c r="D184" s="16" t="s">
        <v>334</v>
      </c>
      <c r="E184" s="16" t="s">
        <v>334</v>
      </c>
      <c r="F184" s="16" t="s">
        <v>334</v>
      </c>
      <c r="G184" s="16">
        <v>75</v>
      </c>
    </row>
    <row r="185" spans="1:7" x14ac:dyDescent="0.2">
      <c r="A185" s="16">
        <v>76</v>
      </c>
      <c r="B185" s="13" t="str">
        <f t="shared" si="18"/>
        <v>Thurtal (MS)</v>
      </c>
      <c r="C185" s="16" t="s">
        <v>335</v>
      </c>
      <c r="D185" s="16" t="s">
        <v>335</v>
      </c>
      <c r="E185" s="16" t="s">
        <v>335</v>
      </c>
      <c r="F185" s="16" t="s">
        <v>335</v>
      </c>
      <c r="G185" s="16">
        <v>76</v>
      </c>
    </row>
    <row r="186" spans="1:7" x14ac:dyDescent="0.2">
      <c r="A186" s="16">
        <v>77</v>
      </c>
      <c r="B186" s="13" t="str">
        <f t="shared" si="18"/>
        <v>Untersee (MS)</v>
      </c>
      <c r="C186" s="16" t="s">
        <v>645</v>
      </c>
      <c r="D186" s="16" t="s">
        <v>645</v>
      </c>
      <c r="E186" s="16" t="s">
        <v>645</v>
      </c>
      <c r="F186" s="16" t="s">
        <v>645</v>
      </c>
      <c r="G186" s="16">
        <v>77</v>
      </c>
    </row>
    <row r="187" spans="1:7" x14ac:dyDescent="0.2">
      <c r="A187" s="16">
        <v>78</v>
      </c>
      <c r="B187" s="13" t="str">
        <f t="shared" si="18"/>
        <v>Oberthurgau (MS)</v>
      </c>
      <c r="C187" s="16" t="s">
        <v>336</v>
      </c>
      <c r="D187" s="16" t="s">
        <v>336</v>
      </c>
      <c r="E187" s="16" t="s">
        <v>336</v>
      </c>
      <c r="F187" s="16" t="s">
        <v>336</v>
      </c>
      <c r="G187" s="16">
        <v>78</v>
      </c>
    </row>
    <row r="188" spans="1:7" x14ac:dyDescent="0.2">
      <c r="A188" s="16">
        <v>79</v>
      </c>
      <c r="B188" s="13" t="str">
        <f t="shared" si="18"/>
        <v>Tre Valli (MS)</v>
      </c>
      <c r="C188" s="16" t="s">
        <v>337</v>
      </c>
      <c r="D188" s="16" t="s">
        <v>337</v>
      </c>
      <c r="E188" s="16" t="s">
        <v>337</v>
      </c>
      <c r="F188" s="16" t="s">
        <v>337</v>
      </c>
      <c r="G188" s="16">
        <v>79</v>
      </c>
    </row>
    <row r="189" spans="1:7" x14ac:dyDescent="0.2">
      <c r="A189" s="16">
        <v>80</v>
      </c>
      <c r="B189" s="13" t="str">
        <f t="shared" si="18"/>
        <v>Locarno (MS)</v>
      </c>
      <c r="C189" s="16" t="s">
        <v>338</v>
      </c>
      <c r="D189" s="16" t="s">
        <v>338</v>
      </c>
      <c r="E189" s="16" t="s">
        <v>338</v>
      </c>
      <c r="F189" s="16" t="s">
        <v>338</v>
      </c>
      <c r="G189" s="16">
        <v>80</v>
      </c>
    </row>
    <row r="190" spans="1:7" x14ac:dyDescent="0.2">
      <c r="A190" s="16">
        <v>81</v>
      </c>
      <c r="B190" s="13" t="str">
        <f t="shared" si="18"/>
        <v>Bellinzona (MS)</v>
      </c>
      <c r="C190" s="16" t="s">
        <v>339</v>
      </c>
      <c r="D190" s="16" t="s">
        <v>339</v>
      </c>
      <c r="E190" s="16" t="s">
        <v>339</v>
      </c>
      <c r="F190" s="16" t="s">
        <v>339</v>
      </c>
      <c r="G190" s="16">
        <v>81</v>
      </c>
    </row>
    <row r="191" spans="1:7" x14ac:dyDescent="0.2">
      <c r="A191" s="16">
        <v>82</v>
      </c>
      <c r="B191" s="13" t="str">
        <f t="shared" si="18"/>
        <v>Lugano (MS)</v>
      </c>
      <c r="C191" s="16" t="s">
        <v>340</v>
      </c>
      <c r="D191" s="16" t="s">
        <v>340</v>
      </c>
      <c r="E191" s="16" t="s">
        <v>340</v>
      </c>
      <c r="F191" s="16" t="s">
        <v>340</v>
      </c>
      <c r="G191" s="16">
        <v>82</v>
      </c>
    </row>
    <row r="192" spans="1:7" x14ac:dyDescent="0.2">
      <c r="A192" s="16">
        <v>83</v>
      </c>
      <c r="B192" s="13" t="str">
        <f t="shared" si="18"/>
        <v>Mendrisio (MS)</v>
      </c>
      <c r="C192" s="16" t="s">
        <v>341</v>
      </c>
      <c r="D192" s="16" t="s">
        <v>341</v>
      </c>
      <c r="E192" s="16" t="s">
        <v>341</v>
      </c>
      <c r="F192" s="16" t="s">
        <v>341</v>
      </c>
      <c r="G192" s="16">
        <v>83</v>
      </c>
    </row>
    <row r="193" spans="1:7" x14ac:dyDescent="0.2">
      <c r="A193" s="16">
        <v>84</v>
      </c>
      <c r="B193" s="13" t="str">
        <f t="shared" si="18"/>
        <v>Lausanne (MS)</v>
      </c>
      <c r="C193" s="16" t="s">
        <v>342</v>
      </c>
      <c r="D193" s="16" t="s">
        <v>342</v>
      </c>
      <c r="E193" s="16" t="s">
        <v>342</v>
      </c>
      <c r="F193" s="16" t="s">
        <v>342</v>
      </c>
      <c r="G193" s="16">
        <v>84</v>
      </c>
    </row>
    <row r="194" spans="1:7" x14ac:dyDescent="0.2">
      <c r="A194" s="16">
        <v>85</v>
      </c>
      <c r="B194" s="13" t="str">
        <f t="shared" si="18"/>
        <v>Morges/Rolle (MS)</v>
      </c>
      <c r="C194" s="16" t="s">
        <v>343</v>
      </c>
      <c r="D194" s="16" t="s">
        <v>343</v>
      </c>
      <c r="E194" s="16" t="s">
        <v>343</v>
      </c>
      <c r="F194" s="16" t="s">
        <v>343</v>
      </c>
      <c r="G194" s="16">
        <v>85</v>
      </c>
    </row>
    <row r="195" spans="1:7" x14ac:dyDescent="0.2">
      <c r="A195" s="16">
        <v>86</v>
      </c>
      <c r="B195" s="13" t="str">
        <f t="shared" si="18"/>
        <v>Nyon (MS)</v>
      </c>
      <c r="C195" s="16" t="s">
        <v>344</v>
      </c>
      <c r="D195" s="16" t="s">
        <v>344</v>
      </c>
      <c r="E195" s="16" t="s">
        <v>344</v>
      </c>
      <c r="F195" s="16" t="s">
        <v>344</v>
      </c>
      <c r="G195" s="16">
        <v>86</v>
      </c>
    </row>
    <row r="196" spans="1:7" x14ac:dyDescent="0.2">
      <c r="A196" s="16">
        <v>87</v>
      </c>
      <c r="B196" s="13" t="str">
        <f t="shared" si="18"/>
        <v>Vevey/Lavaux (MS)</v>
      </c>
      <c r="C196" s="16" t="s">
        <v>345</v>
      </c>
      <c r="D196" s="16" t="s">
        <v>345</v>
      </c>
      <c r="E196" s="16" t="s">
        <v>345</v>
      </c>
      <c r="F196" s="16" t="s">
        <v>345</v>
      </c>
      <c r="G196" s="16">
        <v>87</v>
      </c>
    </row>
    <row r="197" spans="1:7" x14ac:dyDescent="0.2">
      <c r="A197" s="16">
        <v>88</v>
      </c>
      <c r="B197" s="13" t="str">
        <f t="shared" si="18"/>
        <v>Aigle (MS)</v>
      </c>
      <c r="C197" s="16" t="s">
        <v>346</v>
      </c>
      <c r="D197" s="16" t="s">
        <v>346</v>
      </c>
      <c r="E197" s="16" t="s">
        <v>346</v>
      </c>
      <c r="F197" s="16" t="s">
        <v>346</v>
      </c>
      <c r="G197" s="16">
        <v>88</v>
      </c>
    </row>
    <row r="198" spans="1:7" x14ac:dyDescent="0.2">
      <c r="A198" s="16">
        <v>89</v>
      </c>
      <c r="B198" s="13" t="str">
        <f t="shared" si="18"/>
        <v>Pays d'Enhaut (MS)</v>
      </c>
      <c r="C198" s="16" t="s">
        <v>347</v>
      </c>
      <c r="D198" s="16" t="s">
        <v>347</v>
      </c>
      <c r="E198" s="16" t="s">
        <v>347</v>
      </c>
      <c r="F198" s="16" t="s">
        <v>347</v>
      </c>
      <c r="G198" s="16">
        <v>89</v>
      </c>
    </row>
    <row r="199" spans="1:7" x14ac:dyDescent="0.2">
      <c r="A199" s="16">
        <v>90</v>
      </c>
      <c r="B199" s="13" t="str">
        <f t="shared" si="18"/>
        <v>Gros-de-Vaud (MS)</v>
      </c>
      <c r="C199" s="16" t="s">
        <v>348</v>
      </c>
      <c r="D199" s="16" t="s">
        <v>348</v>
      </c>
      <c r="E199" s="16" t="s">
        <v>348</v>
      </c>
      <c r="F199" s="16" t="s">
        <v>348</v>
      </c>
      <c r="G199" s="16">
        <v>90</v>
      </c>
    </row>
    <row r="200" spans="1:7" x14ac:dyDescent="0.2">
      <c r="A200" s="16">
        <v>91</v>
      </c>
      <c r="B200" s="13" t="str">
        <f t="shared" si="18"/>
        <v>Yverdon (MS)</v>
      </c>
      <c r="C200" s="16" t="s">
        <v>349</v>
      </c>
      <c r="D200" s="16" t="s">
        <v>349</v>
      </c>
      <c r="E200" s="16" t="s">
        <v>349</v>
      </c>
      <c r="F200" s="16" t="s">
        <v>349</v>
      </c>
      <c r="G200" s="16">
        <v>91</v>
      </c>
    </row>
    <row r="201" spans="1:7" x14ac:dyDescent="0.2">
      <c r="A201" s="16">
        <v>92</v>
      </c>
      <c r="B201" s="13" t="str">
        <f t="shared" si="18"/>
        <v>La Vallée (MS)</v>
      </c>
      <c r="C201" s="16" t="s">
        <v>350</v>
      </c>
      <c r="D201" s="16" t="s">
        <v>350</v>
      </c>
      <c r="E201" s="16" t="s">
        <v>350</v>
      </c>
      <c r="F201" s="16" t="s">
        <v>350</v>
      </c>
      <c r="G201" s="16">
        <v>92</v>
      </c>
    </row>
    <row r="202" spans="1:7" x14ac:dyDescent="0.2">
      <c r="A202" s="16">
        <v>93</v>
      </c>
      <c r="B202" s="13" t="str">
        <f t="shared" si="18"/>
        <v>La Broye (MS)</v>
      </c>
      <c r="C202" s="16" t="s">
        <v>351</v>
      </c>
      <c r="D202" s="16" t="s">
        <v>351</v>
      </c>
      <c r="E202" s="16" t="s">
        <v>351</v>
      </c>
      <c r="F202" s="16" t="s">
        <v>351</v>
      </c>
      <c r="G202" s="16">
        <v>93</v>
      </c>
    </row>
    <row r="203" spans="1:7" x14ac:dyDescent="0.2">
      <c r="A203" s="16">
        <v>94</v>
      </c>
      <c r="B203" s="13" t="str">
        <f t="shared" si="18"/>
        <v>Goms (MS)</v>
      </c>
      <c r="C203" s="16" t="s">
        <v>352</v>
      </c>
      <c r="D203" s="16" t="s">
        <v>352</v>
      </c>
      <c r="E203" s="16" t="s">
        <v>352</v>
      </c>
      <c r="F203" s="16" t="s">
        <v>352</v>
      </c>
      <c r="G203" s="16">
        <v>94</v>
      </c>
    </row>
    <row r="204" spans="1:7" x14ac:dyDescent="0.2">
      <c r="A204" s="16">
        <v>95</v>
      </c>
      <c r="B204" s="13" t="str">
        <f t="shared" si="18"/>
        <v>Brig-Oestl.Raron (MS)</v>
      </c>
      <c r="C204" s="16" t="s">
        <v>353</v>
      </c>
      <c r="D204" s="16" t="s">
        <v>353</v>
      </c>
      <c r="E204" s="16" t="s">
        <v>353</v>
      </c>
      <c r="F204" s="16" t="s">
        <v>353</v>
      </c>
      <c r="G204" s="16">
        <v>95</v>
      </c>
    </row>
    <row r="205" spans="1:7" x14ac:dyDescent="0.2">
      <c r="A205" s="16">
        <v>96</v>
      </c>
      <c r="B205" s="13" t="str">
        <f t="shared" si="18"/>
        <v>Visp-Westl.Raron (MS)</v>
      </c>
      <c r="C205" s="16" t="s">
        <v>354</v>
      </c>
      <c r="D205" s="16" t="s">
        <v>354</v>
      </c>
      <c r="E205" s="16" t="s">
        <v>354</v>
      </c>
      <c r="F205" s="16" t="s">
        <v>354</v>
      </c>
      <c r="G205" s="16">
        <v>96</v>
      </c>
    </row>
    <row r="206" spans="1:7" x14ac:dyDescent="0.2">
      <c r="A206" s="16">
        <v>97</v>
      </c>
      <c r="B206" s="13" t="str">
        <f t="shared" si="18"/>
        <v>Leuk (MS)</v>
      </c>
      <c r="C206" s="16" t="s">
        <v>355</v>
      </c>
      <c r="D206" s="16" t="s">
        <v>355</v>
      </c>
      <c r="E206" s="16" t="s">
        <v>355</v>
      </c>
      <c r="F206" s="16" t="s">
        <v>355</v>
      </c>
      <c r="G206" s="16">
        <v>97</v>
      </c>
    </row>
    <row r="207" spans="1:7" x14ac:dyDescent="0.2">
      <c r="A207" s="16">
        <v>98</v>
      </c>
      <c r="B207" s="13" t="str">
        <f t="shared" si="18"/>
        <v>Sierre (MS)</v>
      </c>
      <c r="C207" s="16" t="s">
        <v>356</v>
      </c>
      <c r="D207" s="16" t="s">
        <v>356</v>
      </c>
      <c r="E207" s="16" t="s">
        <v>356</v>
      </c>
      <c r="F207" s="16" t="s">
        <v>356</v>
      </c>
      <c r="G207" s="16">
        <v>98</v>
      </c>
    </row>
    <row r="208" spans="1:7" x14ac:dyDescent="0.2">
      <c r="A208" s="16">
        <v>99</v>
      </c>
      <c r="B208" s="13" t="str">
        <f t="shared" si="18"/>
        <v>Sion (MS)</v>
      </c>
      <c r="C208" s="16" t="s">
        <v>357</v>
      </c>
      <c r="D208" s="16" t="s">
        <v>357</v>
      </c>
      <c r="E208" s="16" t="s">
        <v>357</v>
      </c>
      <c r="F208" s="16" t="s">
        <v>357</v>
      </c>
      <c r="G208" s="16">
        <v>99</v>
      </c>
    </row>
    <row r="209" spans="1:13" x14ac:dyDescent="0.2">
      <c r="A209" s="16">
        <v>100</v>
      </c>
      <c r="B209" s="13" t="str">
        <f t="shared" si="18"/>
        <v>Martigny (MS)</v>
      </c>
      <c r="C209" s="16" t="s">
        <v>358</v>
      </c>
      <c r="D209" s="16" t="s">
        <v>358</v>
      </c>
      <c r="E209" s="16" t="s">
        <v>358</v>
      </c>
      <c r="F209" s="16" t="s">
        <v>358</v>
      </c>
      <c r="G209" s="16">
        <v>100</v>
      </c>
    </row>
    <row r="210" spans="1:13" x14ac:dyDescent="0.2">
      <c r="A210" s="16">
        <v>101</v>
      </c>
      <c r="B210" s="13" t="str">
        <f t="shared" si="18"/>
        <v>Monthey/St-Maurice (MS)</v>
      </c>
      <c r="C210" s="16" t="s">
        <v>359</v>
      </c>
      <c r="D210" s="16" t="s">
        <v>359</v>
      </c>
      <c r="E210" s="16" t="s">
        <v>359</v>
      </c>
      <c r="F210" s="16" t="s">
        <v>359</v>
      </c>
      <c r="G210" s="16">
        <v>101</v>
      </c>
    </row>
    <row r="211" spans="1:13" x14ac:dyDescent="0.2">
      <c r="A211" s="16">
        <v>102</v>
      </c>
      <c r="B211" s="13" t="str">
        <f t="shared" si="18"/>
        <v>Neuchâtel (MS)</v>
      </c>
      <c r="C211" s="16" t="s">
        <v>360</v>
      </c>
      <c r="D211" s="16" t="s">
        <v>360</v>
      </c>
      <c r="E211" s="16" t="s">
        <v>360</v>
      </c>
      <c r="F211" s="16" t="s">
        <v>360</v>
      </c>
      <c r="G211" s="16">
        <v>102</v>
      </c>
    </row>
    <row r="212" spans="1:13" x14ac:dyDescent="0.2">
      <c r="A212" s="16">
        <v>103</v>
      </c>
      <c r="B212" s="13" t="str">
        <f t="shared" si="18"/>
        <v>La Chaux-de-Fonds (MS)</v>
      </c>
      <c r="C212" s="16" t="s">
        <v>361</v>
      </c>
      <c r="D212" s="16" t="s">
        <v>361</v>
      </c>
      <c r="E212" s="16" t="s">
        <v>361</v>
      </c>
      <c r="F212" s="16" t="s">
        <v>361</v>
      </c>
      <c r="G212" s="16">
        <v>103</v>
      </c>
    </row>
    <row r="213" spans="1:13" x14ac:dyDescent="0.2">
      <c r="A213" s="16">
        <v>104</v>
      </c>
      <c r="B213" s="13" t="str">
        <f t="shared" si="18"/>
        <v>Val-de-Travers (MS)</v>
      </c>
      <c r="C213" s="16" t="s">
        <v>362</v>
      </c>
      <c r="D213" s="16" t="s">
        <v>362</v>
      </c>
      <c r="E213" s="16" t="s">
        <v>362</v>
      </c>
      <c r="F213" s="16" t="s">
        <v>362</v>
      </c>
      <c r="G213" s="16">
        <v>104</v>
      </c>
    </row>
    <row r="214" spans="1:13" x14ac:dyDescent="0.2">
      <c r="A214" s="16">
        <v>105</v>
      </c>
      <c r="B214" s="13" t="str">
        <f t="shared" si="18"/>
        <v>Genève (MS)</v>
      </c>
      <c r="C214" s="16" t="s">
        <v>363</v>
      </c>
      <c r="D214" s="16" t="s">
        <v>363</v>
      </c>
      <c r="E214" s="16" t="s">
        <v>363</v>
      </c>
      <c r="F214" s="16" t="s">
        <v>363</v>
      </c>
      <c r="G214" s="16">
        <v>105</v>
      </c>
    </row>
    <row r="215" spans="1:13" x14ac:dyDescent="0.2">
      <c r="A215" s="16">
        <v>106</v>
      </c>
      <c r="B215" s="13" t="str">
        <f t="shared" si="18"/>
        <v>Jura (MS)</v>
      </c>
      <c r="C215" s="16" t="s">
        <v>364</v>
      </c>
      <c r="D215" s="16" t="s">
        <v>364</v>
      </c>
      <c r="E215" s="16" t="s">
        <v>364</v>
      </c>
      <c r="F215" s="16" t="s">
        <v>364</v>
      </c>
      <c r="G215" s="16">
        <v>106</v>
      </c>
      <c r="J215" s="2" t="s">
        <v>3644</v>
      </c>
    </row>
    <row r="216" spans="1:13" x14ac:dyDescent="0.2">
      <c r="J216" s="2" t="s">
        <v>3645</v>
      </c>
    </row>
    <row r="217" spans="1:13" x14ac:dyDescent="0.2">
      <c r="A217" s="31" t="s">
        <v>493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">
      <c r="A250" s="2" t="s">
        <v>76</v>
      </c>
      <c r="C250" s="34">
        <v>1</v>
      </c>
    </row>
    <row r="252" spans="1:13" x14ac:dyDescent="0.2">
      <c r="A252" s="16" t="s">
        <v>498</v>
      </c>
      <c r="B252" s="16" t="s">
        <v>222</v>
      </c>
      <c r="C252" s="16" t="s">
        <v>218</v>
      </c>
      <c r="D252" s="16" t="s">
        <v>219</v>
      </c>
      <c r="E252" s="16" t="s">
        <v>220</v>
      </c>
      <c r="F252" s="16" t="s">
        <v>221</v>
      </c>
    </row>
    <row r="253" spans="1:13" x14ac:dyDescent="0.2">
      <c r="A253" s="16">
        <v>1</v>
      </c>
      <c r="B253" s="13" t="str">
        <f>IF(C$28=1,C253,IF(C$28=2,D253,IF(C$28=3,E253,IF(C$28=4,F253,C253))))</f>
        <v>Anzeigen</v>
      </c>
      <c r="C253" s="16" t="s">
        <v>3649</v>
      </c>
      <c r="D253" s="16" t="s">
        <v>494</v>
      </c>
      <c r="E253" s="16" t="s">
        <v>496</v>
      </c>
      <c r="F253" s="16" t="s">
        <v>519</v>
      </c>
    </row>
    <row r="254" spans="1:13" x14ac:dyDescent="0.2">
      <c r="A254" s="16">
        <v>2</v>
      </c>
      <c r="B254" s="13" t="str">
        <f>IF(C$28=1,C254,IF(C$28=2,D254,IF(C$28=3,E254,IF(C$28=4,F254,C254))))</f>
        <v>Ausblenden</v>
      </c>
      <c r="C254" s="16" t="s">
        <v>3650</v>
      </c>
      <c r="D254" s="16" t="s">
        <v>495</v>
      </c>
      <c r="E254" s="16" t="s">
        <v>497</v>
      </c>
      <c r="F254" s="16" t="s">
        <v>497</v>
      </c>
    </row>
    <row r="255" spans="1:13" s="35" customFormat="1" x14ac:dyDescent="0.2"/>
    <row r="256" spans="1:13" s="35" customFormat="1" x14ac:dyDescent="0.2">
      <c r="D256" s="36" t="s">
        <v>3644</v>
      </c>
      <c r="E256" s="36" t="s">
        <v>3645</v>
      </c>
    </row>
    <row r="257" spans="1:6" s="35" customFormat="1" x14ac:dyDescent="0.2">
      <c r="A257" s="2" t="s">
        <v>407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">
      <c r="A258" s="2"/>
      <c r="B258" s="2"/>
      <c r="C258" s="2"/>
      <c r="D258" s="2"/>
      <c r="E258" s="2"/>
      <c r="F258" s="2"/>
    </row>
    <row r="259" spans="1:6" s="35" customFormat="1" x14ac:dyDescent="0.2">
      <c r="A259" s="16" t="s">
        <v>498</v>
      </c>
      <c r="B259" s="16" t="s">
        <v>222</v>
      </c>
      <c r="C259" s="16" t="s">
        <v>218</v>
      </c>
      <c r="D259" s="16" t="s">
        <v>219</v>
      </c>
      <c r="E259" s="16" t="s">
        <v>220</v>
      </c>
      <c r="F259" s="16" t="s">
        <v>221</v>
      </c>
    </row>
    <row r="260" spans="1:6" s="35" customFormat="1" x14ac:dyDescent="0.2">
      <c r="A260" s="16">
        <v>1</v>
      </c>
      <c r="B260" s="13" t="str">
        <f>IF(C$28=1,C260,IF(C$28=2,D260,IF(C$28=3,E260,IF(C$28=4,F260,C260))))</f>
        <v>Anzeigen</v>
      </c>
      <c r="C260" s="16" t="s">
        <v>3649</v>
      </c>
      <c r="D260" s="16" t="s">
        <v>494</v>
      </c>
      <c r="E260" s="16" t="s">
        <v>496</v>
      </c>
      <c r="F260" s="16" t="s">
        <v>519</v>
      </c>
    </row>
    <row r="261" spans="1:6" s="35" customFormat="1" x14ac:dyDescent="0.2">
      <c r="A261" s="16">
        <v>2</v>
      </c>
      <c r="B261" s="13" t="str">
        <f>IF(C$28=1,C261,IF(C$28=2,D261,IF(C$28=3,E261,IF(C$28=4,F261,C261))))</f>
        <v>Ausblenden</v>
      </c>
      <c r="C261" s="16" t="s">
        <v>3650</v>
      </c>
      <c r="D261" s="16" t="s">
        <v>495</v>
      </c>
      <c r="E261" s="16" t="s">
        <v>497</v>
      </c>
      <c r="F261" s="16" t="s">
        <v>497</v>
      </c>
    </row>
    <row r="262" spans="1:6" s="35" customFormat="1" x14ac:dyDescent="0.2"/>
    <row r="263" spans="1:6" s="35" customFormat="1" x14ac:dyDescent="0.2">
      <c r="D263" s="36" t="s">
        <v>3644</v>
      </c>
      <c r="E263" s="36" t="s">
        <v>3645</v>
      </c>
    </row>
    <row r="264" spans="1:6" s="35" customFormat="1" x14ac:dyDescent="0.2">
      <c r="A264" s="2" t="s">
        <v>500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">
      <c r="A265" s="2"/>
      <c r="B265" s="2"/>
      <c r="C265" s="2"/>
      <c r="D265" s="2"/>
      <c r="E265" s="2"/>
      <c r="F265" s="2"/>
    </row>
    <row r="266" spans="1:6" s="35" customFormat="1" x14ac:dyDescent="0.2">
      <c r="A266" s="16" t="s">
        <v>498</v>
      </c>
      <c r="B266" s="16" t="s">
        <v>222</v>
      </c>
      <c r="C266" s="16" t="s">
        <v>218</v>
      </c>
      <c r="D266" s="16" t="s">
        <v>219</v>
      </c>
      <c r="E266" s="16" t="s">
        <v>220</v>
      </c>
      <c r="F266" s="16" t="s">
        <v>221</v>
      </c>
    </row>
    <row r="267" spans="1:6" s="35" customFormat="1" x14ac:dyDescent="0.2">
      <c r="A267" s="16">
        <v>1</v>
      </c>
      <c r="B267" s="13" t="str">
        <f>IF(C$28=1,C267,IF(C$28=2,D267,IF(C$28=3,E267,IF(C$28=4,F267,C267))))</f>
        <v>Anzeigen</v>
      </c>
      <c r="C267" s="16" t="s">
        <v>3649</v>
      </c>
      <c r="D267" s="16" t="s">
        <v>494</v>
      </c>
      <c r="E267" s="16" t="s">
        <v>496</v>
      </c>
      <c r="F267" s="16" t="s">
        <v>519</v>
      </c>
    </row>
    <row r="268" spans="1:6" s="35" customFormat="1" x14ac:dyDescent="0.2">
      <c r="A268" s="16">
        <v>2</v>
      </c>
      <c r="B268" s="13" t="str">
        <f>IF(C$28=1,C268,IF(C$28=2,D268,IF(C$28=3,E268,IF(C$28=4,F268,C268))))</f>
        <v>Ausblenden</v>
      </c>
      <c r="C268" s="16" t="s">
        <v>3650</v>
      </c>
      <c r="D268" s="16" t="s">
        <v>495</v>
      </c>
      <c r="E268" s="16" t="s">
        <v>497</v>
      </c>
      <c r="F268" s="16" t="s">
        <v>497</v>
      </c>
    </row>
    <row r="269" spans="1:6" s="35" customFormat="1" x14ac:dyDescent="0.2"/>
    <row r="270" spans="1:6" s="35" customFormat="1" x14ac:dyDescent="0.2">
      <c r="D270" s="36" t="s">
        <v>3644</v>
      </c>
      <c r="E270" s="36" t="s">
        <v>3645</v>
      </c>
    </row>
    <row r="271" spans="1:6" s="35" customFormat="1" x14ac:dyDescent="0.2">
      <c r="A271" s="2" t="s">
        <v>501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">
      <c r="A272" s="2"/>
      <c r="B272" s="2"/>
      <c r="C272" s="2"/>
      <c r="D272" s="2"/>
      <c r="E272" s="2"/>
      <c r="F272" s="2"/>
    </row>
    <row r="273" spans="1:7" s="35" customFormat="1" x14ac:dyDescent="0.2">
      <c r="A273" s="16" t="s">
        <v>498</v>
      </c>
      <c r="B273" s="16" t="s">
        <v>222</v>
      </c>
      <c r="C273" s="16" t="s">
        <v>218</v>
      </c>
      <c r="D273" s="16" t="s">
        <v>219</v>
      </c>
      <c r="E273" s="16" t="s">
        <v>220</v>
      </c>
      <c r="F273" s="16" t="s">
        <v>221</v>
      </c>
    </row>
    <row r="274" spans="1:7" s="35" customFormat="1" x14ac:dyDescent="0.2">
      <c r="A274" s="16">
        <v>1</v>
      </c>
      <c r="B274" s="13" t="str">
        <f>IF(C$28=1,C274,IF(C$28=2,D274,IF(C$28=3,E274,IF(C$28=4,F274,C274))))</f>
        <v>Anzeigen</v>
      </c>
      <c r="C274" s="16" t="s">
        <v>3649</v>
      </c>
      <c r="D274" s="16" t="s">
        <v>494</v>
      </c>
      <c r="E274" s="16" t="s">
        <v>496</v>
      </c>
      <c r="F274" s="16" t="s">
        <v>519</v>
      </c>
    </row>
    <row r="275" spans="1:7" s="35" customFormat="1" x14ac:dyDescent="0.2">
      <c r="A275" s="16">
        <v>2</v>
      </c>
      <c r="B275" s="13" t="str">
        <f>IF(C$28=1,C275,IF(C$28=2,D275,IF(C$28=3,E275,IF(C$28=4,F275,C275))))</f>
        <v>Ausblenden</v>
      </c>
      <c r="C275" s="16" t="s">
        <v>3650</v>
      </c>
      <c r="D275" s="16" t="s">
        <v>495</v>
      </c>
      <c r="E275" s="16" t="s">
        <v>497</v>
      </c>
      <c r="F275" s="16" t="s">
        <v>497</v>
      </c>
    </row>
    <row r="276" spans="1:7" s="35" customFormat="1" x14ac:dyDescent="0.2"/>
    <row r="277" spans="1:7" s="35" customFormat="1" x14ac:dyDescent="0.2">
      <c r="D277" s="36" t="s">
        <v>3644</v>
      </c>
      <c r="E277" s="36" t="s">
        <v>3645</v>
      </c>
    </row>
    <row r="278" spans="1:7" s="35" customFormat="1" x14ac:dyDescent="0.2">
      <c r="A278" s="2" t="s">
        <v>2157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">
      <c r="A279" s="2"/>
      <c r="B279" s="2"/>
      <c r="C279" s="2"/>
      <c r="D279" s="2"/>
      <c r="E279" s="2"/>
      <c r="F279" s="2"/>
    </row>
    <row r="280" spans="1:7" s="35" customFormat="1" x14ac:dyDescent="0.2">
      <c r="A280" s="16" t="s">
        <v>498</v>
      </c>
      <c r="B280" s="16" t="s">
        <v>222</v>
      </c>
      <c r="C280" s="16" t="s">
        <v>218</v>
      </c>
      <c r="D280" s="16" t="s">
        <v>219</v>
      </c>
      <c r="E280" s="16" t="s">
        <v>220</v>
      </c>
      <c r="F280" s="16" t="s">
        <v>221</v>
      </c>
    </row>
    <row r="281" spans="1:7" s="35" customFormat="1" x14ac:dyDescent="0.2">
      <c r="A281" s="16">
        <v>1</v>
      </c>
      <c r="B281" s="13" t="str">
        <f>IF(C$28=1,C281,IF(C$28=2,D281,IF(C$28=3,E281,IF(C$28=4,F281,C281))))</f>
        <v>Anzeigen</v>
      </c>
      <c r="C281" s="16" t="s">
        <v>3649</v>
      </c>
      <c r="D281" s="16" t="s">
        <v>494</v>
      </c>
      <c r="E281" s="16" t="s">
        <v>496</v>
      </c>
      <c r="F281" s="16" t="s">
        <v>519</v>
      </c>
    </row>
    <row r="282" spans="1:7" s="35" customFormat="1" x14ac:dyDescent="0.2">
      <c r="A282" s="16">
        <v>2</v>
      </c>
      <c r="B282" s="13" t="str">
        <f>IF(C$28=1,C282,IF(C$28=2,D282,IF(C$28=3,E282,IF(C$28=4,F282,C282))))</f>
        <v>Ausblenden</v>
      </c>
      <c r="C282" s="16" t="s">
        <v>3650</v>
      </c>
      <c r="D282" s="16" t="s">
        <v>495</v>
      </c>
      <c r="E282" s="16" t="s">
        <v>497</v>
      </c>
      <c r="F282" s="16" t="s">
        <v>497</v>
      </c>
    </row>
    <row r="285" spans="1:7" x14ac:dyDescent="0.2">
      <c r="C285" s="34">
        <v>5</v>
      </c>
      <c r="D285" s="16" t="str">
        <f>VLOOKUP(C285,A288:B293,2,FALSE)</f>
        <v>EFHm</v>
      </c>
      <c r="E285" s="2" t="str">
        <f>VLOOKUP(C285,A288:G293,7,FALSE)</f>
        <v>Einfamilienhäuser, mittleres Segment</v>
      </c>
    </row>
    <row r="287" spans="1:7" x14ac:dyDescent="0.2">
      <c r="A287" s="16" t="s">
        <v>499</v>
      </c>
      <c r="B287" s="16" t="s">
        <v>222</v>
      </c>
      <c r="C287" s="16" t="s">
        <v>218</v>
      </c>
      <c r="D287" s="16" t="s">
        <v>219</v>
      </c>
      <c r="E287" s="16" t="s">
        <v>220</v>
      </c>
      <c r="F287" s="16" t="s">
        <v>221</v>
      </c>
      <c r="G287" s="16" t="s">
        <v>218</v>
      </c>
    </row>
    <row r="288" spans="1:7" x14ac:dyDescent="0.2">
      <c r="A288" s="16">
        <v>1</v>
      </c>
      <c r="B288" s="13" t="str">
        <f t="shared" ref="B288:B293" si="22">IF(C$28=1,C288,IF(C$28=2,D288,IF(C$28=3,E288,IF(C$28=4,F288,C288))))</f>
        <v>EWGu</v>
      </c>
      <c r="C288" s="16" t="s">
        <v>246</v>
      </c>
      <c r="D288" s="16"/>
      <c r="E288" s="16"/>
      <c r="F288" s="16"/>
      <c r="G288" s="16" t="s">
        <v>506</v>
      </c>
    </row>
    <row r="289" spans="1:7" x14ac:dyDescent="0.2">
      <c r="A289" s="16">
        <v>2</v>
      </c>
      <c r="B289" s="13" t="str">
        <f t="shared" si="22"/>
        <v>EWGm</v>
      </c>
      <c r="C289" s="16" t="s">
        <v>247</v>
      </c>
      <c r="D289" s="16"/>
      <c r="E289" s="16"/>
      <c r="F289" s="16"/>
      <c r="G289" s="16" t="s">
        <v>507</v>
      </c>
    </row>
    <row r="290" spans="1:7" x14ac:dyDescent="0.2">
      <c r="A290" s="16">
        <v>3</v>
      </c>
      <c r="B290" s="13" t="str">
        <f t="shared" si="22"/>
        <v>EWGg</v>
      </c>
      <c r="C290" s="16" t="s">
        <v>248</v>
      </c>
      <c r="D290" s="16"/>
      <c r="E290" s="16"/>
      <c r="F290" s="16"/>
      <c r="G290" s="16" t="s">
        <v>510</v>
      </c>
    </row>
    <row r="291" spans="1:7" x14ac:dyDescent="0.2">
      <c r="A291" s="16">
        <v>4</v>
      </c>
      <c r="B291" s="13" t="str">
        <f t="shared" si="22"/>
        <v>EFHu</v>
      </c>
      <c r="C291" s="16" t="s">
        <v>249</v>
      </c>
      <c r="D291" s="16"/>
      <c r="E291" s="16"/>
      <c r="F291" s="16"/>
      <c r="G291" s="16" t="s">
        <v>508</v>
      </c>
    </row>
    <row r="292" spans="1:7" x14ac:dyDescent="0.2">
      <c r="A292" s="16">
        <v>5</v>
      </c>
      <c r="B292" s="13" t="str">
        <f t="shared" si="22"/>
        <v>EFHm</v>
      </c>
      <c r="C292" s="16" t="s">
        <v>250</v>
      </c>
      <c r="D292" s="16"/>
      <c r="E292" s="16"/>
      <c r="F292" s="16"/>
      <c r="G292" s="16" t="s">
        <v>509</v>
      </c>
    </row>
    <row r="293" spans="1:7" x14ac:dyDescent="0.2">
      <c r="A293" s="16">
        <v>6</v>
      </c>
      <c r="B293" s="13" t="str">
        <f t="shared" si="22"/>
        <v>EFHg</v>
      </c>
      <c r="C293" s="16" t="s">
        <v>251</v>
      </c>
      <c r="D293" s="16"/>
      <c r="E293" s="16"/>
      <c r="F293" s="16"/>
      <c r="G293" s="16" t="s">
        <v>511</v>
      </c>
    </row>
    <row r="296" spans="1:7" x14ac:dyDescent="0.2">
      <c r="C296" s="34">
        <f>C285</f>
        <v>5</v>
      </c>
      <c r="D296" s="16" t="str">
        <f>VLOOKUP(C296,A299:B304,2,FALSE)</f>
        <v>EFHm_gg</v>
      </c>
      <c r="E296" s="2" t="str">
        <f>VLOOKUP(C296,A299:G304,7,FALSE)</f>
        <v>Einfamilienhäuser, mittleres Segment</v>
      </c>
    </row>
    <row r="298" spans="1:7" x14ac:dyDescent="0.2">
      <c r="A298" s="16" t="s">
        <v>499</v>
      </c>
      <c r="B298" s="16" t="s">
        <v>222</v>
      </c>
      <c r="C298" s="16" t="s">
        <v>218</v>
      </c>
      <c r="D298" s="16" t="s">
        <v>219</v>
      </c>
      <c r="E298" s="16" t="s">
        <v>220</v>
      </c>
      <c r="F298" s="16" t="s">
        <v>221</v>
      </c>
      <c r="G298" s="16" t="s">
        <v>218</v>
      </c>
    </row>
    <row r="299" spans="1:7" x14ac:dyDescent="0.2">
      <c r="A299" s="16">
        <v>1</v>
      </c>
      <c r="B299" s="13" t="str">
        <f t="shared" ref="B299:B304" si="23">IF(C$28=1,C299,IF(C$28=2,D299,IF(C$28=3,E299,IF(C$28=4,F299,C299))))</f>
        <v>EWGu_gg</v>
      </c>
      <c r="C299" s="16" t="s">
        <v>577</v>
      </c>
      <c r="D299" s="16"/>
      <c r="E299" s="16"/>
      <c r="F299" s="16"/>
      <c r="G299" s="16" t="s">
        <v>506</v>
      </c>
    </row>
    <row r="300" spans="1:7" x14ac:dyDescent="0.2">
      <c r="A300" s="16">
        <v>2</v>
      </c>
      <c r="B300" s="13" t="str">
        <f t="shared" si="23"/>
        <v>EWGm_gg</v>
      </c>
      <c r="C300" s="16" t="s">
        <v>578</v>
      </c>
      <c r="D300" s="16"/>
      <c r="E300" s="16"/>
      <c r="F300" s="16"/>
      <c r="G300" s="16" t="s">
        <v>507</v>
      </c>
    </row>
    <row r="301" spans="1:7" x14ac:dyDescent="0.2">
      <c r="A301" s="16">
        <v>3</v>
      </c>
      <c r="B301" s="13" t="str">
        <f t="shared" si="23"/>
        <v>EWGg_gg</v>
      </c>
      <c r="C301" s="16" t="s">
        <v>579</v>
      </c>
      <c r="D301" s="16"/>
      <c r="E301" s="16"/>
      <c r="F301" s="16"/>
      <c r="G301" s="16" t="s">
        <v>510</v>
      </c>
    </row>
    <row r="302" spans="1:7" x14ac:dyDescent="0.2">
      <c r="A302" s="16">
        <v>4</v>
      </c>
      <c r="B302" s="13" t="str">
        <f t="shared" si="23"/>
        <v>EFHu_gg</v>
      </c>
      <c r="C302" s="16" t="s">
        <v>574</v>
      </c>
      <c r="D302" s="16"/>
      <c r="E302" s="16"/>
      <c r="F302" s="16"/>
      <c r="G302" s="16" t="s">
        <v>508</v>
      </c>
    </row>
    <row r="303" spans="1:7" x14ac:dyDescent="0.2">
      <c r="A303" s="16">
        <v>5</v>
      </c>
      <c r="B303" s="13" t="str">
        <f t="shared" si="23"/>
        <v>EFHm_gg</v>
      </c>
      <c r="C303" s="16" t="s">
        <v>575</v>
      </c>
      <c r="D303" s="16"/>
      <c r="E303" s="16"/>
      <c r="F303" s="16"/>
      <c r="G303" s="16" t="s">
        <v>509</v>
      </c>
    </row>
    <row r="304" spans="1:7" x14ac:dyDescent="0.2">
      <c r="A304" s="16">
        <v>6</v>
      </c>
      <c r="B304" s="13" t="str">
        <f t="shared" si="23"/>
        <v>EFHg_gg</v>
      </c>
      <c r="C304" s="16" t="s">
        <v>576</v>
      </c>
      <c r="D304" s="16"/>
      <c r="E304" s="16"/>
      <c r="F304" s="16"/>
      <c r="G304" s="16" t="s">
        <v>511</v>
      </c>
    </row>
    <row r="307" spans="1:12" x14ac:dyDescent="0.2">
      <c r="A307" s="14" t="s">
        <v>3642</v>
      </c>
      <c r="F307" s="14" t="s">
        <v>3838</v>
      </c>
    </row>
    <row r="308" spans="1:12" x14ac:dyDescent="0.2">
      <c r="A308" s="16" t="s">
        <v>2157</v>
      </c>
      <c r="B308" s="16" t="s">
        <v>2158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">
      <c r="A309" s="16" t="s">
        <v>669</v>
      </c>
      <c r="B309" s="16" t="s">
        <v>2731</v>
      </c>
      <c r="G309" s="2" t="s">
        <v>222</v>
      </c>
      <c r="H309" s="2" t="s">
        <v>218</v>
      </c>
      <c r="I309" s="2" t="s">
        <v>219</v>
      </c>
      <c r="J309" s="2" t="s">
        <v>220</v>
      </c>
      <c r="K309" s="2" t="s">
        <v>221</v>
      </c>
    </row>
    <row r="310" spans="1:12" x14ac:dyDescent="0.2">
      <c r="A310" s="16" t="s">
        <v>670</v>
      </c>
      <c r="B310" s="16" t="s">
        <v>2750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3819</v>
      </c>
      <c r="I310" s="16" t="s">
        <v>3819</v>
      </c>
      <c r="J310" s="16" t="s">
        <v>3819</v>
      </c>
      <c r="K310" s="16" t="s">
        <v>3819</v>
      </c>
      <c r="L310" s="16">
        <v>1201</v>
      </c>
    </row>
    <row r="311" spans="1:12" x14ac:dyDescent="0.2">
      <c r="A311" s="16" t="s">
        <v>671</v>
      </c>
      <c r="B311" s="16" t="s">
        <v>2744</v>
      </c>
      <c r="F311" s="16">
        <f>+F310+1</f>
        <v>2</v>
      </c>
      <c r="G311" s="13" t="str">
        <f t="shared" si="24"/>
        <v>Andermatt</v>
      </c>
      <c r="H311" s="16" t="s">
        <v>3820</v>
      </c>
      <c r="I311" s="16" t="s">
        <v>3820</v>
      </c>
      <c r="J311" s="16" t="s">
        <v>3820</v>
      </c>
      <c r="K311" s="16" t="s">
        <v>3820</v>
      </c>
      <c r="L311" s="16">
        <v>1202</v>
      </c>
    </row>
    <row r="312" spans="1:12" x14ac:dyDescent="0.2">
      <c r="A312" s="16" t="s">
        <v>672</v>
      </c>
      <c r="B312" s="16" t="s">
        <v>2760</v>
      </c>
      <c r="F312" s="16">
        <f t="shared" ref="F312:F329" si="25">+F311+1</f>
        <v>3</v>
      </c>
      <c r="G312" s="13" t="str">
        <f t="shared" si="24"/>
        <v>Attinghausen</v>
      </c>
      <c r="H312" s="16" t="s">
        <v>3821</v>
      </c>
      <c r="I312" s="16" t="s">
        <v>3821</v>
      </c>
      <c r="J312" s="16" t="s">
        <v>3821</v>
      </c>
      <c r="K312" s="16" t="s">
        <v>3821</v>
      </c>
      <c r="L312" s="16">
        <v>1203</v>
      </c>
    </row>
    <row r="313" spans="1:12" x14ac:dyDescent="0.2">
      <c r="A313" s="16" t="s">
        <v>673</v>
      </c>
      <c r="B313" s="16" t="s">
        <v>2724</v>
      </c>
      <c r="F313" s="16">
        <f t="shared" si="25"/>
        <v>4</v>
      </c>
      <c r="G313" s="13" t="str">
        <f t="shared" si="24"/>
        <v>Bauen</v>
      </c>
      <c r="H313" s="16" t="s">
        <v>3822</v>
      </c>
      <c r="I313" s="16" t="s">
        <v>3822</v>
      </c>
      <c r="J313" s="16" t="s">
        <v>3822</v>
      </c>
      <c r="K313" s="16" t="s">
        <v>3822</v>
      </c>
      <c r="L313" s="16">
        <v>1204</v>
      </c>
    </row>
    <row r="314" spans="1:12" x14ac:dyDescent="0.2">
      <c r="A314" s="16" t="s">
        <v>674</v>
      </c>
      <c r="B314" s="16" t="s">
        <v>2739</v>
      </c>
      <c r="F314" s="16">
        <f t="shared" si="25"/>
        <v>5</v>
      </c>
      <c r="G314" s="13" t="str">
        <f t="shared" si="24"/>
        <v>Bürglen (UR)</v>
      </c>
      <c r="H314" s="16" t="s">
        <v>3823</v>
      </c>
      <c r="I314" s="16" t="s">
        <v>3823</v>
      </c>
      <c r="J314" s="16" t="s">
        <v>3823</v>
      </c>
      <c r="K314" s="16" t="s">
        <v>3823</v>
      </c>
      <c r="L314" s="16">
        <v>1205</v>
      </c>
    </row>
    <row r="315" spans="1:12" x14ac:dyDescent="0.2">
      <c r="A315" s="16" t="s">
        <v>675</v>
      </c>
      <c r="B315" s="16" t="s">
        <v>2725</v>
      </c>
      <c r="F315" s="16">
        <f t="shared" si="25"/>
        <v>6</v>
      </c>
      <c r="G315" s="13" t="str">
        <f t="shared" si="24"/>
        <v>Erstfeld</v>
      </c>
      <c r="H315" s="16" t="s">
        <v>3824</v>
      </c>
      <c r="I315" s="16" t="s">
        <v>3824</v>
      </c>
      <c r="J315" s="16" t="s">
        <v>3824</v>
      </c>
      <c r="K315" s="16" t="s">
        <v>3824</v>
      </c>
      <c r="L315" s="16">
        <v>1206</v>
      </c>
    </row>
    <row r="316" spans="1:12" x14ac:dyDescent="0.2">
      <c r="A316" s="16" t="s">
        <v>676</v>
      </c>
      <c r="B316" s="16" t="s">
        <v>2769</v>
      </c>
      <c r="F316" s="16">
        <f t="shared" si="25"/>
        <v>7</v>
      </c>
      <c r="G316" s="13" t="str">
        <f t="shared" si="24"/>
        <v>Flüelen</v>
      </c>
      <c r="H316" s="16" t="s">
        <v>3825</v>
      </c>
      <c r="I316" s="16" t="s">
        <v>3825</v>
      </c>
      <c r="J316" s="16" t="s">
        <v>3825</v>
      </c>
      <c r="K316" s="16" t="s">
        <v>3825</v>
      </c>
      <c r="L316" s="16">
        <v>1207</v>
      </c>
    </row>
    <row r="317" spans="1:12" x14ac:dyDescent="0.2">
      <c r="A317" s="16" t="s">
        <v>677</v>
      </c>
      <c r="B317" s="16" t="s">
        <v>2763</v>
      </c>
      <c r="F317" s="16">
        <f t="shared" si="25"/>
        <v>8</v>
      </c>
      <c r="G317" s="13" t="str">
        <f t="shared" si="24"/>
        <v>Göschenen</v>
      </c>
      <c r="H317" s="16" t="s">
        <v>3826</v>
      </c>
      <c r="I317" s="16" t="s">
        <v>3826</v>
      </c>
      <c r="J317" s="16" t="s">
        <v>3826</v>
      </c>
      <c r="K317" s="16" t="s">
        <v>3826</v>
      </c>
      <c r="L317" s="16">
        <v>1208</v>
      </c>
    </row>
    <row r="318" spans="1:12" x14ac:dyDescent="0.2">
      <c r="A318" s="16" t="s">
        <v>678</v>
      </c>
      <c r="B318" s="16" t="s">
        <v>2717</v>
      </c>
      <c r="F318" s="16">
        <f t="shared" si="25"/>
        <v>9</v>
      </c>
      <c r="G318" s="13" t="str">
        <f t="shared" si="24"/>
        <v>Gurtnellen</v>
      </c>
      <c r="H318" s="16" t="s">
        <v>3827</v>
      </c>
      <c r="I318" s="16" t="s">
        <v>3827</v>
      </c>
      <c r="J318" s="16" t="s">
        <v>3827</v>
      </c>
      <c r="K318" s="16" t="s">
        <v>3827</v>
      </c>
      <c r="L318" s="16">
        <v>1209</v>
      </c>
    </row>
    <row r="319" spans="1:12" x14ac:dyDescent="0.2">
      <c r="A319" s="16" t="s">
        <v>679</v>
      </c>
      <c r="B319" s="16" t="s">
        <v>3494</v>
      </c>
      <c r="F319" s="16">
        <f t="shared" si="25"/>
        <v>10</v>
      </c>
      <c r="G319" s="13" t="str">
        <f t="shared" si="24"/>
        <v>Hospental</v>
      </c>
      <c r="H319" s="16" t="s">
        <v>3828</v>
      </c>
      <c r="I319" s="16" t="s">
        <v>3828</v>
      </c>
      <c r="J319" s="16" t="s">
        <v>3828</v>
      </c>
      <c r="K319" s="16" t="s">
        <v>3828</v>
      </c>
      <c r="L319" s="16">
        <v>1210</v>
      </c>
    </row>
    <row r="320" spans="1:12" x14ac:dyDescent="0.2">
      <c r="A320" s="16" t="s">
        <v>680</v>
      </c>
      <c r="B320" s="16" t="s">
        <v>2755</v>
      </c>
      <c r="F320" s="16">
        <f t="shared" si="25"/>
        <v>11</v>
      </c>
      <c r="G320" s="13" t="str">
        <f t="shared" si="24"/>
        <v>Isenthal</v>
      </c>
      <c r="H320" s="16" t="s">
        <v>3829</v>
      </c>
      <c r="I320" s="16" t="s">
        <v>3829</v>
      </c>
      <c r="J320" s="16" t="s">
        <v>3829</v>
      </c>
      <c r="K320" s="16" t="s">
        <v>3829</v>
      </c>
      <c r="L320" s="16">
        <v>1211</v>
      </c>
    </row>
    <row r="321" spans="1:12" x14ac:dyDescent="0.2">
      <c r="A321" s="16" t="s">
        <v>681</v>
      </c>
      <c r="B321" s="16" t="s">
        <v>2765</v>
      </c>
      <c r="F321" s="16">
        <f t="shared" si="25"/>
        <v>12</v>
      </c>
      <c r="G321" s="13" t="str">
        <f t="shared" si="24"/>
        <v>Realp</v>
      </c>
      <c r="H321" s="16" t="s">
        <v>3830</v>
      </c>
      <c r="I321" s="16" t="s">
        <v>3830</v>
      </c>
      <c r="J321" s="16" t="s">
        <v>3830</v>
      </c>
      <c r="K321" s="16" t="s">
        <v>3830</v>
      </c>
      <c r="L321" s="16">
        <v>1212</v>
      </c>
    </row>
    <row r="322" spans="1:12" x14ac:dyDescent="0.2">
      <c r="A322" s="16" t="s">
        <v>682</v>
      </c>
      <c r="B322" s="16" t="s">
        <v>2699</v>
      </c>
      <c r="F322" s="16">
        <f t="shared" si="25"/>
        <v>13</v>
      </c>
      <c r="G322" s="13" t="str">
        <f t="shared" si="24"/>
        <v>Schattdorf</v>
      </c>
      <c r="H322" s="16" t="s">
        <v>2919</v>
      </c>
      <c r="I322" s="16" t="s">
        <v>2919</v>
      </c>
      <c r="J322" s="16" t="s">
        <v>2919</v>
      </c>
      <c r="K322" s="16" t="s">
        <v>2919</v>
      </c>
      <c r="L322" s="16">
        <v>1213</v>
      </c>
    </row>
    <row r="323" spans="1:12" x14ac:dyDescent="0.2">
      <c r="A323" s="16" t="s">
        <v>683</v>
      </c>
      <c r="B323" s="16" t="s">
        <v>2757</v>
      </c>
      <c r="F323" s="16">
        <f t="shared" si="25"/>
        <v>14</v>
      </c>
      <c r="G323" s="13" t="str">
        <f t="shared" si="24"/>
        <v>Seedorf (UR)</v>
      </c>
      <c r="H323" s="16" t="s">
        <v>3831</v>
      </c>
      <c r="I323" s="16" t="s">
        <v>3831</v>
      </c>
      <c r="J323" s="16" t="s">
        <v>3831</v>
      </c>
      <c r="K323" s="16" t="s">
        <v>3831</v>
      </c>
      <c r="L323" s="16">
        <v>1214</v>
      </c>
    </row>
    <row r="324" spans="1:12" x14ac:dyDescent="0.2">
      <c r="A324" s="16" t="s">
        <v>684</v>
      </c>
      <c r="B324" s="16" t="s">
        <v>2733</v>
      </c>
      <c r="F324" s="16">
        <f t="shared" si="25"/>
        <v>15</v>
      </c>
      <c r="G324" s="13" t="str">
        <f t="shared" si="24"/>
        <v>Seelisberg</v>
      </c>
      <c r="H324" s="16" t="s">
        <v>3832</v>
      </c>
      <c r="I324" s="16" t="s">
        <v>3832</v>
      </c>
      <c r="J324" s="16" t="s">
        <v>3832</v>
      </c>
      <c r="K324" s="16" t="s">
        <v>3832</v>
      </c>
      <c r="L324" s="16">
        <v>1215</v>
      </c>
    </row>
    <row r="325" spans="1:12" x14ac:dyDescent="0.2">
      <c r="A325" s="16" t="s">
        <v>685</v>
      </c>
      <c r="B325" s="16" t="s">
        <v>2761</v>
      </c>
      <c r="F325" s="16">
        <f t="shared" si="25"/>
        <v>16</v>
      </c>
      <c r="G325" s="13" t="str">
        <f t="shared" si="24"/>
        <v>Silenen</v>
      </c>
      <c r="H325" s="16" t="s">
        <v>3833</v>
      </c>
      <c r="I325" s="16" t="s">
        <v>3833</v>
      </c>
      <c r="J325" s="16" t="s">
        <v>3833</v>
      </c>
      <c r="K325" s="16" t="s">
        <v>3833</v>
      </c>
      <c r="L325" s="16">
        <v>1216</v>
      </c>
    </row>
    <row r="326" spans="1:12" x14ac:dyDescent="0.2">
      <c r="A326" s="16" t="s">
        <v>686</v>
      </c>
      <c r="B326" s="16" t="s">
        <v>2751</v>
      </c>
      <c r="F326" s="16">
        <f t="shared" si="25"/>
        <v>17</v>
      </c>
      <c r="G326" s="13" t="str">
        <f t="shared" si="24"/>
        <v>Sisikon</v>
      </c>
      <c r="H326" s="16" t="s">
        <v>3834</v>
      </c>
      <c r="I326" s="16" t="s">
        <v>3834</v>
      </c>
      <c r="J326" s="16" t="s">
        <v>3834</v>
      </c>
      <c r="K326" s="16" t="s">
        <v>3834</v>
      </c>
      <c r="L326" s="16">
        <v>1217</v>
      </c>
    </row>
    <row r="327" spans="1:12" x14ac:dyDescent="0.2">
      <c r="A327" s="16" t="s">
        <v>687</v>
      </c>
      <c r="B327" s="16" t="s">
        <v>2770</v>
      </c>
      <c r="F327" s="16">
        <f t="shared" si="25"/>
        <v>18</v>
      </c>
      <c r="G327" s="13" t="str">
        <f t="shared" si="24"/>
        <v>Spiringen</v>
      </c>
      <c r="H327" s="16" t="s">
        <v>3835</v>
      </c>
      <c r="I327" s="16" t="s">
        <v>3835</v>
      </c>
      <c r="J327" s="16" t="s">
        <v>3835</v>
      </c>
      <c r="K327" s="16" t="s">
        <v>3835</v>
      </c>
      <c r="L327" s="16">
        <v>1218</v>
      </c>
    </row>
    <row r="328" spans="1:12" x14ac:dyDescent="0.2">
      <c r="A328" s="16" t="s">
        <v>688</v>
      </c>
      <c r="B328" s="16" t="s">
        <v>2701</v>
      </c>
      <c r="F328" s="16">
        <f t="shared" si="25"/>
        <v>19</v>
      </c>
      <c r="G328" s="13" t="str">
        <f t="shared" si="24"/>
        <v>Unterschächen</v>
      </c>
      <c r="H328" s="16" t="s">
        <v>3836</v>
      </c>
      <c r="I328" s="16" t="s">
        <v>3836</v>
      </c>
      <c r="J328" s="16" t="s">
        <v>3836</v>
      </c>
      <c r="K328" s="16" t="s">
        <v>3836</v>
      </c>
      <c r="L328" s="16">
        <v>1219</v>
      </c>
    </row>
    <row r="329" spans="1:12" x14ac:dyDescent="0.2">
      <c r="A329" s="16" t="s">
        <v>689</v>
      </c>
      <c r="B329" s="16" t="s">
        <v>2722</v>
      </c>
      <c r="F329" s="16">
        <f t="shared" si="25"/>
        <v>20</v>
      </c>
      <c r="G329" s="13" t="str">
        <f t="shared" si="24"/>
        <v>Wassen</v>
      </c>
      <c r="H329" s="16" t="s">
        <v>3837</v>
      </c>
      <c r="I329" s="16" t="s">
        <v>3837</v>
      </c>
      <c r="J329" s="16" t="s">
        <v>3837</v>
      </c>
      <c r="K329" s="16" t="s">
        <v>3837</v>
      </c>
      <c r="L329" s="16">
        <v>1220</v>
      </c>
    </row>
    <row r="330" spans="1:12" x14ac:dyDescent="0.2">
      <c r="A330" s="16" t="s">
        <v>690</v>
      </c>
      <c r="B330" s="16" t="s">
        <v>2746</v>
      </c>
    </row>
    <row r="331" spans="1:12" x14ac:dyDescent="0.2">
      <c r="A331" s="16" t="s">
        <v>691</v>
      </c>
      <c r="B331" s="16" t="s">
        <v>2752</v>
      </c>
    </row>
    <row r="332" spans="1:12" x14ac:dyDescent="0.2">
      <c r="A332" s="16" t="s">
        <v>692</v>
      </c>
      <c r="B332" s="16" t="s">
        <v>2768</v>
      </c>
      <c r="F332" s="16" t="s">
        <v>3839</v>
      </c>
      <c r="G332" s="13">
        <v>2</v>
      </c>
    </row>
    <row r="333" spans="1:12" x14ac:dyDescent="0.2">
      <c r="A333" s="16" t="s">
        <v>693</v>
      </c>
      <c r="B333" s="16" t="s">
        <v>2759</v>
      </c>
    </row>
    <row r="334" spans="1:12" x14ac:dyDescent="0.2">
      <c r="A334" s="16" t="s">
        <v>694</v>
      </c>
      <c r="B334" s="16" t="s">
        <v>3495</v>
      </c>
    </row>
    <row r="335" spans="1:12" x14ac:dyDescent="0.2">
      <c r="A335" s="16" t="s">
        <v>695</v>
      </c>
      <c r="B335" s="16" t="s">
        <v>2738</v>
      </c>
    </row>
    <row r="336" spans="1:12" x14ac:dyDescent="0.2">
      <c r="A336" s="16" t="s">
        <v>696</v>
      </c>
      <c r="B336" s="16" t="s">
        <v>2754</v>
      </c>
    </row>
    <row r="337" spans="1:2" x14ac:dyDescent="0.2">
      <c r="A337" s="16" t="s">
        <v>697</v>
      </c>
      <c r="B337" s="16" t="s">
        <v>2718</v>
      </c>
    </row>
    <row r="338" spans="1:2" x14ac:dyDescent="0.2">
      <c r="A338" s="16" t="s">
        <v>698</v>
      </c>
      <c r="B338" s="16" t="s">
        <v>2697</v>
      </c>
    </row>
    <row r="339" spans="1:2" x14ac:dyDescent="0.2">
      <c r="A339" s="16" t="s">
        <v>699</v>
      </c>
      <c r="B339" s="16" t="s">
        <v>2700</v>
      </c>
    </row>
    <row r="340" spans="1:2" x14ac:dyDescent="0.2">
      <c r="A340" s="16" t="s">
        <v>700</v>
      </c>
      <c r="B340" s="16" t="s">
        <v>2702</v>
      </c>
    </row>
    <row r="341" spans="1:2" x14ac:dyDescent="0.2">
      <c r="A341" s="16" t="s">
        <v>701</v>
      </c>
      <c r="B341" s="16" t="s">
        <v>2756</v>
      </c>
    </row>
    <row r="342" spans="1:2" x14ac:dyDescent="0.2">
      <c r="A342" s="16" t="s">
        <v>702</v>
      </c>
      <c r="B342" s="16" t="s">
        <v>2735</v>
      </c>
    </row>
    <row r="343" spans="1:2" x14ac:dyDescent="0.2">
      <c r="A343" s="16" t="s">
        <v>703</v>
      </c>
      <c r="B343" s="16" t="s">
        <v>2732</v>
      </c>
    </row>
    <row r="344" spans="1:2" x14ac:dyDescent="0.2">
      <c r="A344" s="16" t="s">
        <v>704</v>
      </c>
      <c r="B344" s="16" t="s">
        <v>2734</v>
      </c>
    </row>
    <row r="345" spans="1:2" x14ac:dyDescent="0.2">
      <c r="A345" s="16" t="s">
        <v>705</v>
      </c>
      <c r="B345" s="16" t="s">
        <v>2723</v>
      </c>
    </row>
    <row r="346" spans="1:2" x14ac:dyDescent="0.2">
      <c r="A346" s="16" t="s">
        <v>706</v>
      </c>
      <c r="B346" s="16" t="s">
        <v>2753</v>
      </c>
    </row>
    <row r="347" spans="1:2" x14ac:dyDescent="0.2">
      <c r="A347" s="16" t="s">
        <v>707</v>
      </c>
      <c r="B347" s="16" t="s">
        <v>2726</v>
      </c>
    </row>
    <row r="348" spans="1:2" x14ac:dyDescent="0.2">
      <c r="A348" s="16" t="s">
        <v>708</v>
      </c>
      <c r="B348" s="16" t="s">
        <v>3493</v>
      </c>
    </row>
    <row r="349" spans="1:2" x14ac:dyDescent="0.2">
      <c r="A349" s="16" t="s">
        <v>709</v>
      </c>
      <c r="B349" s="16" t="s">
        <v>2767</v>
      </c>
    </row>
    <row r="350" spans="1:2" x14ac:dyDescent="0.2">
      <c r="A350" s="16" t="s">
        <v>710</v>
      </c>
      <c r="B350" s="16" t="s">
        <v>2737</v>
      </c>
    </row>
    <row r="351" spans="1:2" x14ac:dyDescent="0.2">
      <c r="A351" s="16" t="s">
        <v>711</v>
      </c>
      <c r="B351" s="16" t="s">
        <v>2742</v>
      </c>
    </row>
    <row r="352" spans="1:2" x14ac:dyDescent="0.2">
      <c r="A352" s="16" t="s">
        <v>712</v>
      </c>
      <c r="B352" s="16" t="s">
        <v>2743</v>
      </c>
    </row>
    <row r="353" spans="1:2" x14ac:dyDescent="0.2">
      <c r="A353" s="16" t="s">
        <v>713</v>
      </c>
      <c r="B353" s="16" t="s">
        <v>2764</v>
      </c>
    </row>
    <row r="354" spans="1:2" x14ac:dyDescent="0.2">
      <c r="A354" s="16" t="s">
        <v>714</v>
      </c>
      <c r="B354" s="16" t="s">
        <v>2758</v>
      </c>
    </row>
    <row r="355" spans="1:2" x14ac:dyDescent="0.2">
      <c r="A355" s="16" t="s">
        <v>715</v>
      </c>
      <c r="B355" s="16" t="s">
        <v>2741</v>
      </c>
    </row>
    <row r="356" spans="1:2" x14ac:dyDescent="0.2">
      <c r="A356" s="16" t="s">
        <v>716</v>
      </c>
      <c r="B356" s="16" t="s">
        <v>2762</v>
      </c>
    </row>
    <row r="357" spans="1:2" x14ac:dyDescent="0.2">
      <c r="A357" s="16" t="s">
        <v>717</v>
      </c>
      <c r="B357" s="16" t="s">
        <v>2745</v>
      </c>
    </row>
    <row r="358" spans="1:2" x14ac:dyDescent="0.2">
      <c r="A358" s="16" t="s">
        <v>718</v>
      </c>
      <c r="B358" s="16" t="s">
        <v>2721</v>
      </c>
    </row>
    <row r="359" spans="1:2" x14ac:dyDescent="0.2">
      <c r="A359" s="16" t="s">
        <v>719</v>
      </c>
      <c r="B359" s="16" t="s">
        <v>2766</v>
      </c>
    </row>
    <row r="360" spans="1:2" x14ac:dyDescent="0.2">
      <c r="A360" s="16" t="s">
        <v>720</v>
      </c>
      <c r="B360" s="16" t="s">
        <v>2740</v>
      </c>
    </row>
    <row r="361" spans="1:2" x14ac:dyDescent="0.2">
      <c r="A361" s="16" t="s">
        <v>721</v>
      </c>
      <c r="B361" s="16" t="s">
        <v>2748</v>
      </c>
    </row>
    <row r="362" spans="1:2" x14ac:dyDescent="0.2">
      <c r="A362" s="16" t="s">
        <v>722</v>
      </c>
      <c r="B362" s="16" t="s">
        <v>2736</v>
      </c>
    </row>
    <row r="363" spans="1:2" x14ac:dyDescent="0.2">
      <c r="A363" s="16" t="s">
        <v>723</v>
      </c>
      <c r="B363" s="16" t="s">
        <v>2747</v>
      </c>
    </row>
    <row r="364" spans="1:2" x14ac:dyDescent="0.2">
      <c r="A364" s="16" t="s">
        <v>724</v>
      </c>
      <c r="B364" s="16" t="s">
        <v>2749</v>
      </c>
    </row>
    <row r="365" spans="1:2" x14ac:dyDescent="0.2">
      <c r="A365" s="16" t="s">
        <v>725</v>
      </c>
      <c r="B365" s="16" t="s">
        <v>3517</v>
      </c>
    </row>
    <row r="366" spans="1:2" x14ac:dyDescent="0.2">
      <c r="A366" s="16" t="s">
        <v>726</v>
      </c>
      <c r="B366" s="16" t="s">
        <v>3518</v>
      </c>
    </row>
    <row r="367" spans="1:2" x14ac:dyDescent="0.2">
      <c r="A367" s="16" t="s">
        <v>727</v>
      </c>
      <c r="B367" s="16" t="s">
        <v>3521</v>
      </c>
    </row>
    <row r="368" spans="1:2" x14ac:dyDescent="0.2">
      <c r="A368" s="16" t="s">
        <v>728</v>
      </c>
      <c r="B368" s="16" t="s">
        <v>3520</v>
      </c>
    </row>
    <row r="369" spans="1:2" x14ac:dyDescent="0.2">
      <c r="A369" s="16" t="s">
        <v>729</v>
      </c>
      <c r="B369" s="16" t="s">
        <v>3519</v>
      </c>
    </row>
    <row r="370" spans="1:2" x14ac:dyDescent="0.2">
      <c r="A370" s="16" t="s">
        <v>730</v>
      </c>
      <c r="B370" s="16" t="s">
        <v>3523</v>
      </c>
    </row>
    <row r="371" spans="1:2" x14ac:dyDescent="0.2">
      <c r="A371" s="16" t="s">
        <v>731</v>
      </c>
      <c r="B371" s="16" t="s">
        <v>3522</v>
      </c>
    </row>
    <row r="372" spans="1:2" x14ac:dyDescent="0.2">
      <c r="A372" s="16" t="s">
        <v>732</v>
      </c>
      <c r="B372" s="16" t="s">
        <v>3268</v>
      </c>
    </row>
    <row r="373" spans="1:2" x14ac:dyDescent="0.2">
      <c r="A373" s="16" t="s">
        <v>733</v>
      </c>
      <c r="B373" s="16" t="s">
        <v>2515</v>
      </c>
    </row>
    <row r="374" spans="1:2" x14ac:dyDescent="0.2">
      <c r="A374" s="16" t="s">
        <v>734</v>
      </c>
      <c r="B374" s="16" t="s">
        <v>2628</v>
      </c>
    </row>
    <row r="375" spans="1:2" x14ac:dyDescent="0.2">
      <c r="A375" s="16" t="s">
        <v>735</v>
      </c>
      <c r="B375" s="16" t="s">
        <v>2632</v>
      </c>
    </row>
    <row r="376" spans="1:2" x14ac:dyDescent="0.2">
      <c r="A376" s="16" t="s">
        <v>736</v>
      </c>
      <c r="B376" s="16" t="s">
        <v>2500</v>
      </c>
    </row>
    <row r="377" spans="1:2" x14ac:dyDescent="0.2">
      <c r="A377" s="16" t="s">
        <v>737</v>
      </c>
      <c r="B377" s="16" t="s">
        <v>2501</v>
      </c>
    </row>
    <row r="378" spans="1:2" x14ac:dyDescent="0.2">
      <c r="A378" s="16" t="s">
        <v>738</v>
      </c>
      <c r="B378" s="16" t="s">
        <v>2623</v>
      </c>
    </row>
    <row r="379" spans="1:2" x14ac:dyDescent="0.2">
      <c r="A379" s="16" t="s">
        <v>739</v>
      </c>
      <c r="B379" s="16" t="s">
        <v>2569</v>
      </c>
    </row>
    <row r="380" spans="1:2" x14ac:dyDescent="0.2">
      <c r="A380" s="16" t="s">
        <v>740</v>
      </c>
      <c r="B380" s="16" t="s">
        <v>2502</v>
      </c>
    </row>
    <row r="381" spans="1:2" x14ac:dyDescent="0.2">
      <c r="A381" s="16" t="s">
        <v>741</v>
      </c>
      <c r="B381" s="16" t="s">
        <v>2602</v>
      </c>
    </row>
    <row r="382" spans="1:2" x14ac:dyDescent="0.2">
      <c r="A382" s="16" t="s">
        <v>742</v>
      </c>
      <c r="B382" s="16" t="s">
        <v>2575</v>
      </c>
    </row>
    <row r="383" spans="1:2" x14ac:dyDescent="0.2">
      <c r="A383" s="16" t="s">
        <v>743</v>
      </c>
      <c r="B383" s="16" t="s">
        <v>2550</v>
      </c>
    </row>
    <row r="384" spans="1:2" x14ac:dyDescent="0.2">
      <c r="A384" s="16" t="s">
        <v>744</v>
      </c>
      <c r="B384" s="16" t="s">
        <v>2642</v>
      </c>
    </row>
    <row r="385" spans="1:2" x14ac:dyDescent="0.2">
      <c r="A385" s="16" t="s">
        <v>745</v>
      </c>
      <c r="B385" s="16" t="s">
        <v>2560</v>
      </c>
    </row>
    <row r="386" spans="1:2" x14ac:dyDescent="0.2">
      <c r="A386" s="16" t="s">
        <v>746</v>
      </c>
      <c r="B386" s="16" t="s">
        <v>2522</v>
      </c>
    </row>
    <row r="387" spans="1:2" x14ac:dyDescent="0.2">
      <c r="A387" s="16" t="s">
        <v>747</v>
      </c>
      <c r="B387" s="16" t="s">
        <v>2277</v>
      </c>
    </row>
    <row r="388" spans="1:2" x14ac:dyDescent="0.2">
      <c r="A388" s="16" t="s">
        <v>748</v>
      </c>
      <c r="B388" s="16" t="s">
        <v>2532</v>
      </c>
    </row>
    <row r="389" spans="1:2" x14ac:dyDescent="0.2">
      <c r="A389" s="16" t="s">
        <v>749</v>
      </c>
      <c r="B389" s="16" t="s">
        <v>2645</v>
      </c>
    </row>
    <row r="390" spans="1:2" x14ac:dyDescent="0.2">
      <c r="A390" s="16" t="s">
        <v>750</v>
      </c>
      <c r="B390" s="16" t="s">
        <v>2728</v>
      </c>
    </row>
    <row r="391" spans="1:2" x14ac:dyDescent="0.2">
      <c r="A391" s="16" t="s">
        <v>751</v>
      </c>
      <c r="B391" s="16" t="s">
        <v>2558</v>
      </c>
    </row>
    <row r="392" spans="1:2" x14ac:dyDescent="0.2">
      <c r="A392" s="16" t="s">
        <v>752</v>
      </c>
      <c r="B392" s="16" t="s">
        <v>2546</v>
      </c>
    </row>
    <row r="393" spans="1:2" x14ac:dyDescent="0.2">
      <c r="A393" s="16" t="s">
        <v>753</v>
      </c>
      <c r="B393" s="16" t="s">
        <v>2453</v>
      </c>
    </row>
    <row r="394" spans="1:2" x14ac:dyDescent="0.2">
      <c r="A394" s="16" t="s">
        <v>754</v>
      </c>
      <c r="B394" s="16" t="s">
        <v>2551</v>
      </c>
    </row>
    <row r="395" spans="1:2" x14ac:dyDescent="0.2">
      <c r="A395" s="16" t="s">
        <v>755</v>
      </c>
      <c r="B395" s="16" t="s">
        <v>2571</v>
      </c>
    </row>
    <row r="396" spans="1:2" x14ac:dyDescent="0.2">
      <c r="A396" s="16" t="s">
        <v>756</v>
      </c>
      <c r="B396" s="16" t="s">
        <v>2604</v>
      </c>
    </row>
    <row r="397" spans="1:2" x14ac:dyDescent="0.2">
      <c r="A397" s="16" t="s">
        <v>757</v>
      </c>
      <c r="B397" s="16" t="s">
        <v>2503</v>
      </c>
    </row>
    <row r="398" spans="1:2" x14ac:dyDescent="0.2">
      <c r="A398" s="16" t="s">
        <v>758</v>
      </c>
      <c r="B398" s="16" t="s">
        <v>2504</v>
      </c>
    </row>
    <row r="399" spans="1:2" x14ac:dyDescent="0.2">
      <c r="A399" s="16" t="s">
        <v>759</v>
      </c>
      <c r="B399" s="16" t="s">
        <v>2475</v>
      </c>
    </row>
    <row r="400" spans="1:2" x14ac:dyDescent="0.2">
      <c r="A400" s="16" t="s">
        <v>760</v>
      </c>
      <c r="B400" s="16" t="s">
        <v>2618</v>
      </c>
    </row>
    <row r="401" spans="1:2" x14ac:dyDescent="0.2">
      <c r="A401" s="16" t="s">
        <v>761</v>
      </c>
      <c r="B401" s="16" t="s">
        <v>2454</v>
      </c>
    </row>
    <row r="402" spans="1:2" x14ac:dyDescent="0.2">
      <c r="A402" s="16" t="s">
        <v>762</v>
      </c>
      <c r="B402" s="16" t="s">
        <v>2636</v>
      </c>
    </row>
    <row r="403" spans="1:2" x14ac:dyDescent="0.2">
      <c r="A403" s="16" t="s">
        <v>763</v>
      </c>
      <c r="B403" s="16" t="s">
        <v>2516</v>
      </c>
    </row>
    <row r="404" spans="1:2" x14ac:dyDescent="0.2">
      <c r="A404" s="16" t="s">
        <v>764</v>
      </c>
      <c r="B404" s="16" t="s">
        <v>2542</v>
      </c>
    </row>
    <row r="405" spans="1:2" x14ac:dyDescent="0.2">
      <c r="A405" s="16" t="s">
        <v>765</v>
      </c>
      <c r="B405" s="16" t="s">
        <v>2526</v>
      </c>
    </row>
    <row r="406" spans="1:2" x14ac:dyDescent="0.2">
      <c r="A406" s="16" t="s">
        <v>766</v>
      </c>
      <c r="B406" s="16" t="s">
        <v>2527</v>
      </c>
    </row>
    <row r="407" spans="1:2" x14ac:dyDescent="0.2">
      <c r="A407" s="16" t="s">
        <v>767</v>
      </c>
      <c r="B407" s="16" t="s">
        <v>2505</v>
      </c>
    </row>
    <row r="408" spans="1:2" x14ac:dyDescent="0.2">
      <c r="A408" s="16" t="s">
        <v>768</v>
      </c>
      <c r="B408" s="16" t="s">
        <v>2479</v>
      </c>
    </row>
    <row r="409" spans="1:2" x14ac:dyDescent="0.2">
      <c r="A409" s="16" t="s">
        <v>769</v>
      </c>
      <c r="B409" s="16" t="s">
        <v>2480</v>
      </c>
    </row>
    <row r="410" spans="1:2" x14ac:dyDescent="0.2">
      <c r="A410" s="16" t="s">
        <v>770</v>
      </c>
      <c r="B410" s="16" t="s">
        <v>2481</v>
      </c>
    </row>
    <row r="411" spans="1:2" x14ac:dyDescent="0.2">
      <c r="A411" s="16" t="s">
        <v>771</v>
      </c>
      <c r="B411" s="16" t="s">
        <v>2612</v>
      </c>
    </row>
    <row r="412" spans="1:2" x14ac:dyDescent="0.2">
      <c r="A412" s="16" t="s">
        <v>772</v>
      </c>
      <c r="B412" s="16" t="s">
        <v>2271</v>
      </c>
    </row>
    <row r="413" spans="1:2" x14ac:dyDescent="0.2">
      <c r="A413" s="16" t="s">
        <v>773</v>
      </c>
      <c r="B413" s="16" t="s">
        <v>2626</v>
      </c>
    </row>
    <row r="414" spans="1:2" x14ac:dyDescent="0.2">
      <c r="A414" s="16" t="s">
        <v>774</v>
      </c>
      <c r="B414" s="16" t="s">
        <v>2482</v>
      </c>
    </row>
    <row r="415" spans="1:2" x14ac:dyDescent="0.2">
      <c r="A415" s="16" t="s">
        <v>775</v>
      </c>
      <c r="B415" s="16" t="s">
        <v>2581</v>
      </c>
    </row>
    <row r="416" spans="1:2" x14ac:dyDescent="0.2">
      <c r="A416" s="16" t="s">
        <v>776</v>
      </c>
      <c r="B416" s="16" t="s">
        <v>2599</v>
      </c>
    </row>
    <row r="417" spans="1:2" x14ac:dyDescent="0.2">
      <c r="A417" s="16" t="s">
        <v>777</v>
      </c>
      <c r="B417" s="16" t="s">
        <v>2590</v>
      </c>
    </row>
    <row r="418" spans="1:2" x14ac:dyDescent="0.2">
      <c r="A418" s="16" t="s">
        <v>778</v>
      </c>
      <c r="B418" s="16" t="s">
        <v>2601</v>
      </c>
    </row>
    <row r="419" spans="1:2" x14ac:dyDescent="0.2">
      <c r="A419" s="16" t="s">
        <v>779</v>
      </c>
      <c r="B419" s="16" t="s">
        <v>2455</v>
      </c>
    </row>
    <row r="420" spans="1:2" x14ac:dyDescent="0.2">
      <c r="A420" s="16" t="s">
        <v>780</v>
      </c>
      <c r="B420" s="16" t="s">
        <v>2556</v>
      </c>
    </row>
    <row r="421" spans="1:2" x14ac:dyDescent="0.2">
      <c r="A421" s="16" t="s">
        <v>781</v>
      </c>
      <c r="B421" s="16" t="s">
        <v>2729</v>
      </c>
    </row>
    <row r="422" spans="1:2" x14ac:dyDescent="0.2">
      <c r="A422" s="16" t="s">
        <v>782</v>
      </c>
      <c r="B422" s="16" t="s">
        <v>2611</v>
      </c>
    </row>
    <row r="423" spans="1:2" x14ac:dyDescent="0.2">
      <c r="A423" s="16" t="s">
        <v>783</v>
      </c>
      <c r="B423" s="16" t="s">
        <v>2613</v>
      </c>
    </row>
    <row r="424" spans="1:2" x14ac:dyDescent="0.2">
      <c r="A424" s="16" t="s">
        <v>784</v>
      </c>
      <c r="B424" s="16" t="s">
        <v>2585</v>
      </c>
    </row>
    <row r="425" spans="1:2" x14ac:dyDescent="0.2">
      <c r="A425" s="16" t="s">
        <v>785</v>
      </c>
      <c r="B425" s="16" t="s">
        <v>2622</v>
      </c>
    </row>
    <row r="426" spans="1:2" x14ac:dyDescent="0.2">
      <c r="A426" s="16" t="s">
        <v>786</v>
      </c>
      <c r="B426" s="16" t="s">
        <v>2631</v>
      </c>
    </row>
    <row r="427" spans="1:2" x14ac:dyDescent="0.2">
      <c r="A427" s="16" t="s">
        <v>787</v>
      </c>
      <c r="B427" s="16" t="s">
        <v>2565</v>
      </c>
    </row>
    <row r="428" spans="1:2" x14ac:dyDescent="0.2">
      <c r="A428" s="16" t="s">
        <v>788</v>
      </c>
      <c r="B428" s="16" t="s">
        <v>2483</v>
      </c>
    </row>
    <row r="429" spans="1:2" x14ac:dyDescent="0.2">
      <c r="A429" s="16" t="s">
        <v>789</v>
      </c>
      <c r="B429" s="16" t="s">
        <v>2547</v>
      </c>
    </row>
    <row r="430" spans="1:2" x14ac:dyDescent="0.2">
      <c r="A430" s="16" t="s">
        <v>790</v>
      </c>
      <c r="B430" s="16" t="s">
        <v>2484</v>
      </c>
    </row>
    <row r="431" spans="1:2" x14ac:dyDescent="0.2">
      <c r="A431" s="16" t="s">
        <v>791</v>
      </c>
      <c r="B431" s="16" t="s">
        <v>2634</v>
      </c>
    </row>
    <row r="432" spans="1:2" x14ac:dyDescent="0.2">
      <c r="A432" s="16" t="s">
        <v>792</v>
      </c>
      <c r="B432" s="16" t="s">
        <v>2485</v>
      </c>
    </row>
    <row r="433" spans="1:2" x14ac:dyDescent="0.2">
      <c r="A433" s="16" t="s">
        <v>793</v>
      </c>
      <c r="B433" s="16" t="s">
        <v>2538</v>
      </c>
    </row>
    <row r="434" spans="1:2" x14ac:dyDescent="0.2">
      <c r="A434" s="16" t="s">
        <v>794</v>
      </c>
      <c r="B434" s="16" t="s">
        <v>2476</v>
      </c>
    </row>
    <row r="435" spans="1:2" x14ac:dyDescent="0.2">
      <c r="A435" s="16" t="s">
        <v>795</v>
      </c>
      <c r="B435" s="16" t="s">
        <v>2534</v>
      </c>
    </row>
    <row r="436" spans="1:2" x14ac:dyDescent="0.2">
      <c r="A436" s="16" t="s">
        <v>796</v>
      </c>
      <c r="B436" s="16" t="s">
        <v>2619</v>
      </c>
    </row>
    <row r="437" spans="1:2" x14ac:dyDescent="0.2">
      <c r="A437" s="16" t="s">
        <v>797</v>
      </c>
      <c r="B437" s="16" t="s">
        <v>2635</v>
      </c>
    </row>
    <row r="438" spans="1:2" x14ac:dyDescent="0.2">
      <c r="A438" s="16" t="s">
        <v>798</v>
      </c>
      <c r="B438" s="16" t="s">
        <v>2449</v>
      </c>
    </row>
    <row r="439" spans="1:2" x14ac:dyDescent="0.2">
      <c r="A439" s="16" t="s">
        <v>799</v>
      </c>
      <c r="B439" s="16" t="s">
        <v>2606</v>
      </c>
    </row>
    <row r="440" spans="1:2" x14ac:dyDescent="0.2">
      <c r="A440" s="16" t="s">
        <v>800</v>
      </c>
      <c r="B440" s="16" t="s">
        <v>2561</v>
      </c>
    </row>
    <row r="441" spans="1:2" x14ac:dyDescent="0.2">
      <c r="A441" s="16" t="s">
        <v>801</v>
      </c>
      <c r="B441" s="16" t="s">
        <v>2471</v>
      </c>
    </row>
    <row r="442" spans="1:2" x14ac:dyDescent="0.2">
      <c r="A442" s="16" t="s">
        <v>802</v>
      </c>
      <c r="B442" s="16" t="s">
        <v>2535</v>
      </c>
    </row>
    <row r="443" spans="1:2" x14ac:dyDescent="0.2">
      <c r="A443" s="16" t="s">
        <v>803</v>
      </c>
      <c r="B443" s="16" t="s">
        <v>2625</v>
      </c>
    </row>
    <row r="444" spans="1:2" x14ac:dyDescent="0.2">
      <c r="A444" s="16" t="s">
        <v>804</v>
      </c>
      <c r="B444" s="16" t="s">
        <v>2610</v>
      </c>
    </row>
    <row r="445" spans="1:2" x14ac:dyDescent="0.2">
      <c r="A445" s="16" t="s">
        <v>805</v>
      </c>
      <c r="B445" s="16" t="s">
        <v>2643</v>
      </c>
    </row>
    <row r="446" spans="1:2" x14ac:dyDescent="0.2">
      <c r="A446" s="16" t="s">
        <v>806</v>
      </c>
      <c r="B446" s="16" t="s">
        <v>2603</v>
      </c>
    </row>
    <row r="447" spans="1:2" x14ac:dyDescent="0.2">
      <c r="A447" s="16" t="s">
        <v>807</v>
      </c>
      <c r="B447" s="16" t="s">
        <v>2472</v>
      </c>
    </row>
    <row r="448" spans="1:2" x14ac:dyDescent="0.2">
      <c r="A448" s="16" t="s">
        <v>808</v>
      </c>
      <c r="B448" s="16" t="s">
        <v>2486</v>
      </c>
    </row>
    <row r="449" spans="1:2" x14ac:dyDescent="0.2">
      <c r="A449" s="16" t="s">
        <v>809</v>
      </c>
      <c r="B449" s="16" t="s">
        <v>2641</v>
      </c>
    </row>
    <row r="450" spans="1:2" x14ac:dyDescent="0.2">
      <c r="A450" s="16" t="s">
        <v>810</v>
      </c>
      <c r="B450" s="16" t="s">
        <v>2541</v>
      </c>
    </row>
    <row r="451" spans="1:2" x14ac:dyDescent="0.2">
      <c r="A451" s="16" t="s">
        <v>811</v>
      </c>
      <c r="B451" s="16" t="s">
        <v>2507</v>
      </c>
    </row>
    <row r="452" spans="1:2" x14ac:dyDescent="0.2">
      <c r="A452" s="16" t="s">
        <v>812</v>
      </c>
      <c r="B452" s="16" t="s">
        <v>2627</v>
      </c>
    </row>
    <row r="453" spans="1:2" x14ac:dyDescent="0.2">
      <c r="A453" s="16" t="s">
        <v>813</v>
      </c>
      <c r="B453" s="16" t="s">
        <v>2629</v>
      </c>
    </row>
    <row r="454" spans="1:2" x14ac:dyDescent="0.2">
      <c r="A454" s="16" t="s">
        <v>814</v>
      </c>
      <c r="B454" s="16" t="s">
        <v>2536</v>
      </c>
    </row>
    <row r="455" spans="1:2" x14ac:dyDescent="0.2">
      <c r="A455" s="16" t="s">
        <v>815</v>
      </c>
      <c r="B455" s="16" t="s">
        <v>2508</v>
      </c>
    </row>
    <row r="456" spans="1:2" x14ac:dyDescent="0.2">
      <c r="A456" s="16" t="s">
        <v>816</v>
      </c>
      <c r="B456" s="16" t="s">
        <v>2586</v>
      </c>
    </row>
    <row r="457" spans="1:2" x14ac:dyDescent="0.2">
      <c r="A457" s="16" t="s">
        <v>817</v>
      </c>
      <c r="B457" s="16" t="s">
        <v>2638</v>
      </c>
    </row>
    <row r="458" spans="1:2" x14ac:dyDescent="0.2">
      <c r="A458" s="16" t="s">
        <v>818</v>
      </c>
      <c r="B458" s="16" t="s">
        <v>2624</v>
      </c>
    </row>
    <row r="459" spans="1:2" x14ac:dyDescent="0.2">
      <c r="A459" s="16" t="s">
        <v>819</v>
      </c>
      <c r="B459" s="16" t="s">
        <v>2597</v>
      </c>
    </row>
    <row r="460" spans="1:2" x14ac:dyDescent="0.2">
      <c r="A460" s="16" t="s">
        <v>820</v>
      </c>
      <c r="B460" s="16" t="s">
        <v>2509</v>
      </c>
    </row>
    <row r="461" spans="1:2" x14ac:dyDescent="0.2">
      <c r="A461" s="16" t="s">
        <v>821</v>
      </c>
      <c r="B461" s="16" t="s">
        <v>2517</v>
      </c>
    </row>
    <row r="462" spans="1:2" x14ac:dyDescent="0.2">
      <c r="A462" s="16" t="s">
        <v>822</v>
      </c>
      <c r="B462" s="16" t="s">
        <v>2530</v>
      </c>
    </row>
    <row r="463" spans="1:2" x14ac:dyDescent="0.2">
      <c r="A463" s="16" t="s">
        <v>823</v>
      </c>
      <c r="B463" s="16" t="s">
        <v>2614</v>
      </c>
    </row>
    <row r="464" spans="1:2" x14ac:dyDescent="0.2">
      <c r="A464" s="16" t="s">
        <v>824</v>
      </c>
      <c r="B464" s="16" t="s">
        <v>2487</v>
      </c>
    </row>
    <row r="465" spans="1:2" x14ac:dyDescent="0.2">
      <c r="A465" s="16" t="s">
        <v>825</v>
      </c>
      <c r="B465" s="16" t="s">
        <v>2594</v>
      </c>
    </row>
    <row r="466" spans="1:2" x14ac:dyDescent="0.2">
      <c r="A466" s="16" t="s">
        <v>826</v>
      </c>
      <c r="B466" s="16" t="s">
        <v>2633</v>
      </c>
    </row>
    <row r="467" spans="1:2" x14ac:dyDescent="0.2">
      <c r="A467" s="16" t="s">
        <v>827</v>
      </c>
      <c r="B467" s="16" t="s">
        <v>2607</v>
      </c>
    </row>
    <row r="468" spans="1:2" x14ac:dyDescent="0.2">
      <c r="A468" s="16" t="s">
        <v>828</v>
      </c>
      <c r="B468" s="16" t="s">
        <v>2523</v>
      </c>
    </row>
    <row r="469" spans="1:2" x14ac:dyDescent="0.2">
      <c r="A469" s="16" t="s">
        <v>829</v>
      </c>
      <c r="B469" s="16" t="s">
        <v>2644</v>
      </c>
    </row>
    <row r="470" spans="1:2" x14ac:dyDescent="0.2">
      <c r="A470" s="16" t="s">
        <v>830</v>
      </c>
      <c r="B470" s="16" t="s">
        <v>2525</v>
      </c>
    </row>
    <row r="471" spans="1:2" x14ac:dyDescent="0.2">
      <c r="A471" s="16" t="s">
        <v>831</v>
      </c>
      <c r="B471" s="16" t="s">
        <v>2591</v>
      </c>
    </row>
    <row r="472" spans="1:2" x14ac:dyDescent="0.2">
      <c r="A472" s="16" t="s">
        <v>832</v>
      </c>
      <c r="B472" s="16" t="s">
        <v>2620</v>
      </c>
    </row>
    <row r="473" spans="1:2" x14ac:dyDescent="0.2">
      <c r="A473" s="16" t="s">
        <v>833</v>
      </c>
      <c r="B473" s="16" t="s">
        <v>2600</v>
      </c>
    </row>
    <row r="474" spans="1:2" x14ac:dyDescent="0.2">
      <c r="A474" s="16" t="s">
        <v>834</v>
      </c>
      <c r="B474" s="16" t="s">
        <v>2592</v>
      </c>
    </row>
    <row r="475" spans="1:2" x14ac:dyDescent="0.2">
      <c r="A475" s="16" t="s">
        <v>835</v>
      </c>
      <c r="B475" s="16" t="s">
        <v>2488</v>
      </c>
    </row>
    <row r="476" spans="1:2" x14ac:dyDescent="0.2">
      <c r="A476" s="16" t="s">
        <v>836</v>
      </c>
      <c r="B476" s="16" t="s">
        <v>2506</v>
      </c>
    </row>
    <row r="477" spans="1:2" x14ac:dyDescent="0.2">
      <c r="A477" s="16" t="s">
        <v>837</v>
      </c>
      <c r="B477" s="16" t="s">
        <v>2553</v>
      </c>
    </row>
    <row r="478" spans="1:2" x14ac:dyDescent="0.2">
      <c r="A478" s="16" t="s">
        <v>838</v>
      </c>
      <c r="B478" s="16" t="s">
        <v>2727</v>
      </c>
    </row>
    <row r="479" spans="1:2" x14ac:dyDescent="0.2">
      <c r="A479" s="16" t="s">
        <v>839</v>
      </c>
      <c r="B479" s="16" t="s">
        <v>2489</v>
      </c>
    </row>
    <row r="480" spans="1:2" x14ac:dyDescent="0.2">
      <c r="A480" s="16" t="s">
        <v>840</v>
      </c>
      <c r="B480" s="16" t="s">
        <v>2605</v>
      </c>
    </row>
    <row r="481" spans="1:2" x14ac:dyDescent="0.2">
      <c r="A481" s="16" t="s">
        <v>841</v>
      </c>
      <c r="B481" s="16" t="s">
        <v>2566</v>
      </c>
    </row>
    <row r="482" spans="1:2" x14ac:dyDescent="0.2">
      <c r="A482" s="16" t="s">
        <v>842</v>
      </c>
      <c r="B482" s="16" t="s">
        <v>2615</v>
      </c>
    </row>
    <row r="483" spans="1:2" x14ac:dyDescent="0.2">
      <c r="A483" s="16" t="s">
        <v>843</v>
      </c>
      <c r="B483" s="16" t="s">
        <v>2543</v>
      </c>
    </row>
    <row r="484" spans="1:2" x14ac:dyDescent="0.2">
      <c r="A484" s="16" t="s">
        <v>844</v>
      </c>
      <c r="B484" s="16" t="s">
        <v>2621</v>
      </c>
    </row>
    <row r="485" spans="1:2" x14ac:dyDescent="0.2">
      <c r="A485" s="16" t="s">
        <v>845</v>
      </c>
      <c r="B485" s="16" t="s">
        <v>2533</v>
      </c>
    </row>
    <row r="486" spans="1:2" x14ac:dyDescent="0.2">
      <c r="A486" s="16" t="s">
        <v>846</v>
      </c>
      <c r="B486" s="16" t="s">
        <v>2510</v>
      </c>
    </row>
    <row r="487" spans="1:2" x14ac:dyDescent="0.2">
      <c r="A487" s="16" t="s">
        <v>847</v>
      </c>
      <c r="B487" s="16" t="s">
        <v>2609</v>
      </c>
    </row>
    <row r="488" spans="1:2" x14ac:dyDescent="0.2">
      <c r="A488" s="16" t="s">
        <v>848</v>
      </c>
      <c r="B488" s="16" t="s">
        <v>2490</v>
      </c>
    </row>
    <row r="489" spans="1:2" x14ac:dyDescent="0.2">
      <c r="A489" s="16" t="s">
        <v>849</v>
      </c>
      <c r="B489" s="16" t="s">
        <v>2584</v>
      </c>
    </row>
    <row r="490" spans="1:2" x14ac:dyDescent="0.2">
      <c r="A490" s="16" t="s">
        <v>850</v>
      </c>
      <c r="B490" s="16" t="s">
        <v>2456</v>
      </c>
    </row>
    <row r="491" spans="1:2" x14ac:dyDescent="0.2">
      <c r="A491" s="16" t="s">
        <v>851</v>
      </c>
      <c r="B491" s="16" t="s">
        <v>2457</v>
      </c>
    </row>
    <row r="492" spans="1:2" x14ac:dyDescent="0.2">
      <c r="A492" s="16" t="s">
        <v>852</v>
      </c>
      <c r="B492" s="16" t="s">
        <v>2570</v>
      </c>
    </row>
    <row r="493" spans="1:2" x14ac:dyDescent="0.2">
      <c r="A493" s="16" t="s">
        <v>853</v>
      </c>
      <c r="B493" s="16" t="s">
        <v>2491</v>
      </c>
    </row>
    <row r="494" spans="1:2" x14ac:dyDescent="0.2">
      <c r="A494" s="16" t="s">
        <v>854</v>
      </c>
      <c r="B494" s="16" t="s">
        <v>2272</v>
      </c>
    </row>
    <row r="495" spans="1:2" x14ac:dyDescent="0.2">
      <c r="A495" s="16" t="s">
        <v>855</v>
      </c>
      <c r="B495" s="16" t="s">
        <v>2511</v>
      </c>
    </row>
    <row r="496" spans="1:2" x14ac:dyDescent="0.2">
      <c r="A496" s="16" t="s">
        <v>856</v>
      </c>
      <c r="B496" s="16" t="s">
        <v>2458</v>
      </c>
    </row>
    <row r="497" spans="1:2" x14ac:dyDescent="0.2">
      <c r="A497" s="16" t="s">
        <v>857</v>
      </c>
      <c r="B497" s="16" t="s">
        <v>2572</v>
      </c>
    </row>
    <row r="498" spans="1:2" x14ac:dyDescent="0.2">
      <c r="A498" s="16" t="s">
        <v>858</v>
      </c>
      <c r="B498" s="16" t="s">
        <v>2563</v>
      </c>
    </row>
    <row r="499" spans="1:2" x14ac:dyDescent="0.2">
      <c r="A499" s="16" t="s">
        <v>859</v>
      </c>
      <c r="B499" s="16" t="s">
        <v>2492</v>
      </c>
    </row>
    <row r="500" spans="1:2" x14ac:dyDescent="0.2">
      <c r="A500" s="16" t="s">
        <v>860</v>
      </c>
      <c r="B500" s="16" t="s">
        <v>2518</v>
      </c>
    </row>
    <row r="501" spans="1:2" x14ac:dyDescent="0.2">
      <c r="A501" s="16" t="s">
        <v>861</v>
      </c>
      <c r="B501" s="16" t="s">
        <v>2462</v>
      </c>
    </row>
    <row r="502" spans="1:2" x14ac:dyDescent="0.2">
      <c r="A502" s="16" t="s">
        <v>862</v>
      </c>
      <c r="B502" s="16" t="s">
        <v>2493</v>
      </c>
    </row>
    <row r="503" spans="1:2" x14ac:dyDescent="0.2">
      <c r="A503" s="16" t="s">
        <v>863</v>
      </c>
      <c r="B503" s="16" t="s">
        <v>2528</v>
      </c>
    </row>
    <row r="504" spans="1:2" x14ac:dyDescent="0.2">
      <c r="A504" s="16" t="s">
        <v>864</v>
      </c>
      <c r="B504" s="16" t="s">
        <v>2529</v>
      </c>
    </row>
    <row r="505" spans="1:2" x14ac:dyDescent="0.2">
      <c r="A505" s="16" t="s">
        <v>865</v>
      </c>
      <c r="B505" s="16" t="s">
        <v>2593</v>
      </c>
    </row>
    <row r="506" spans="1:2" x14ac:dyDescent="0.2">
      <c r="A506" s="16" t="s">
        <v>866</v>
      </c>
      <c r="B506" s="16" t="s">
        <v>2549</v>
      </c>
    </row>
    <row r="507" spans="1:2" x14ac:dyDescent="0.2">
      <c r="A507" s="16" t="s">
        <v>867</v>
      </c>
      <c r="B507" s="16" t="s">
        <v>2540</v>
      </c>
    </row>
    <row r="508" spans="1:2" x14ac:dyDescent="0.2">
      <c r="A508" s="16" t="s">
        <v>868</v>
      </c>
      <c r="B508" s="16" t="s">
        <v>2494</v>
      </c>
    </row>
    <row r="509" spans="1:2" x14ac:dyDescent="0.2">
      <c r="A509" s="16" t="s">
        <v>869</v>
      </c>
      <c r="B509" s="16" t="s">
        <v>2521</v>
      </c>
    </row>
    <row r="510" spans="1:2" x14ac:dyDescent="0.2">
      <c r="A510" s="16" t="s">
        <v>870</v>
      </c>
      <c r="B510" s="16" t="s">
        <v>2495</v>
      </c>
    </row>
    <row r="511" spans="1:2" x14ac:dyDescent="0.2">
      <c r="A511" s="16" t="s">
        <v>871</v>
      </c>
      <c r="B511" s="16" t="s">
        <v>2616</v>
      </c>
    </row>
    <row r="512" spans="1:2" x14ac:dyDescent="0.2">
      <c r="A512" s="16" t="s">
        <v>872</v>
      </c>
      <c r="B512" s="16" t="s">
        <v>2450</v>
      </c>
    </row>
    <row r="513" spans="1:2" x14ac:dyDescent="0.2">
      <c r="A513" s="16" t="s">
        <v>873</v>
      </c>
      <c r="B513" s="16" t="s">
        <v>2451</v>
      </c>
    </row>
    <row r="514" spans="1:2" x14ac:dyDescent="0.2">
      <c r="A514" s="16" t="s">
        <v>874</v>
      </c>
      <c r="B514" s="16" t="s">
        <v>2461</v>
      </c>
    </row>
    <row r="515" spans="1:2" x14ac:dyDescent="0.2">
      <c r="A515" s="16" t="s">
        <v>875</v>
      </c>
      <c r="B515" s="16" t="s">
        <v>2567</v>
      </c>
    </row>
    <row r="516" spans="1:2" x14ac:dyDescent="0.2">
      <c r="A516" s="16" t="s">
        <v>876</v>
      </c>
      <c r="B516" s="16" t="s">
        <v>2562</v>
      </c>
    </row>
    <row r="517" spans="1:2" x14ac:dyDescent="0.2">
      <c r="A517" s="16" t="s">
        <v>877</v>
      </c>
      <c r="B517" s="16" t="s">
        <v>2573</v>
      </c>
    </row>
    <row r="518" spans="1:2" x14ac:dyDescent="0.2">
      <c r="A518" s="16" t="s">
        <v>878</v>
      </c>
      <c r="B518" s="16" t="s">
        <v>2555</v>
      </c>
    </row>
    <row r="519" spans="1:2" x14ac:dyDescent="0.2">
      <c r="A519" s="16" t="s">
        <v>879</v>
      </c>
      <c r="B519" s="16" t="s">
        <v>2559</v>
      </c>
    </row>
    <row r="520" spans="1:2" x14ac:dyDescent="0.2">
      <c r="A520" s="16" t="s">
        <v>880</v>
      </c>
      <c r="B520" s="16" t="s">
        <v>2496</v>
      </c>
    </row>
    <row r="521" spans="1:2" x14ac:dyDescent="0.2">
      <c r="A521" s="16" t="s">
        <v>881</v>
      </c>
      <c r="B521" s="16" t="s">
        <v>2519</v>
      </c>
    </row>
    <row r="522" spans="1:2" x14ac:dyDescent="0.2">
      <c r="A522" s="16" t="s">
        <v>882</v>
      </c>
      <c r="B522" s="16" t="s">
        <v>2568</v>
      </c>
    </row>
    <row r="523" spans="1:2" x14ac:dyDescent="0.2">
      <c r="A523" s="16" t="s">
        <v>883</v>
      </c>
      <c r="B523" s="16" t="s">
        <v>2608</v>
      </c>
    </row>
    <row r="524" spans="1:2" x14ac:dyDescent="0.2">
      <c r="A524" s="16" t="s">
        <v>884</v>
      </c>
      <c r="B524" s="16" t="s">
        <v>2598</v>
      </c>
    </row>
    <row r="525" spans="1:2" x14ac:dyDescent="0.2">
      <c r="A525" s="16" t="s">
        <v>885</v>
      </c>
      <c r="B525" s="16" t="s">
        <v>2512</v>
      </c>
    </row>
    <row r="526" spans="1:2" x14ac:dyDescent="0.2">
      <c r="A526" s="16" t="s">
        <v>886</v>
      </c>
      <c r="B526" s="16" t="s">
        <v>2513</v>
      </c>
    </row>
    <row r="527" spans="1:2" x14ac:dyDescent="0.2">
      <c r="A527" s="16" t="s">
        <v>887</v>
      </c>
      <c r="B527" s="16" t="s">
        <v>2574</v>
      </c>
    </row>
    <row r="528" spans="1:2" x14ac:dyDescent="0.2">
      <c r="A528" s="16" t="s">
        <v>888</v>
      </c>
      <c r="B528" s="16" t="s">
        <v>2477</v>
      </c>
    </row>
    <row r="529" spans="1:2" x14ac:dyDescent="0.2">
      <c r="A529" s="16" t="s">
        <v>889</v>
      </c>
      <c r="B529" s="16" t="s">
        <v>2537</v>
      </c>
    </row>
    <row r="530" spans="1:2" x14ac:dyDescent="0.2">
      <c r="A530" s="16" t="s">
        <v>890</v>
      </c>
      <c r="B530" s="16" t="s">
        <v>2273</v>
      </c>
    </row>
    <row r="531" spans="1:2" x14ac:dyDescent="0.2">
      <c r="A531" s="16" t="s">
        <v>891</v>
      </c>
      <c r="B531" s="16" t="s">
        <v>2478</v>
      </c>
    </row>
    <row r="532" spans="1:2" x14ac:dyDescent="0.2">
      <c r="A532" s="16" t="s">
        <v>892</v>
      </c>
      <c r="B532" s="16" t="s">
        <v>2452</v>
      </c>
    </row>
    <row r="533" spans="1:2" x14ac:dyDescent="0.2">
      <c r="A533" s="16" t="s">
        <v>893</v>
      </c>
      <c r="B533" s="16" t="s">
        <v>2548</v>
      </c>
    </row>
    <row r="534" spans="1:2" x14ac:dyDescent="0.2">
      <c r="A534" s="16" t="s">
        <v>894</v>
      </c>
      <c r="B534" s="16" t="s">
        <v>2637</v>
      </c>
    </row>
    <row r="535" spans="1:2" x14ac:dyDescent="0.2">
      <c r="A535" s="16" t="s">
        <v>895</v>
      </c>
      <c r="B535" s="16" t="s">
        <v>2544</v>
      </c>
    </row>
    <row r="536" spans="1:2" x14ac:dyDescent="0.2">
      <c r="A536" s="16" t="s">
        <v>896</v>
      </c>
      <c r="B536" s="16" t="s">
        <v>2497</v>
      </c>
    </row>
    <row r="537" spans="1:2" x14ac:dyDescent="0.2">
      <c r="A537" s="16" t="s">
        <v>897</v>
      </c>
      <c r="B537" s="16" t="s">
        <v>2557</v>
      </c>
    </row>
    <row r="538" spans="1:2" x14ac:dyDescent="0.2">
      <c r="A538" s="16" t="s">
        <v>898</v>
      </c>
      <c r="B538" s="16" t="s">
        <v>2473</v>
      </c>
    </row>
    <row r="539" spans="1:2" x14ac:dyDescent="0.2">
      <c r="A539" s="16" t="s">
        <v>899</v>
      </c>
      <c r="B539" s="16" t="s">
        <v>2274</v>
      </c>
    </row>
    <row r="540" spans="1:2" x14ac:dyDescent="0.2">
      <c r="A540" s="16" t="s">
        <v>900</v>
      </c>
      <c r="B540" s="16" t="s">
        <v>2545</v>
      </c>
    </row>
    <row r="541" spans="1:2" x14ac:dyDescent="0.2">
      <c r="A541" s="16" t="s">
        <v>901</v>
      </c>
      <c r="B541" s="16" t="s">
        <v>2539</v>
      </c>
    </row>
    <row r="542" spans="1:2" x14ac:dyDescent="0.2">
      <c r="A542" s="16" t="s">
        <v>902</v>
      </c>
      <c r="B542" s="16" t="s">
        <v>2270</v>
      </c>
    </row>
    <row r="543" spans="1:2" x14ac:dyDescent="0.2">
      <c r="A543" s="16" t="s">
        <v>903</v>
      </c>
      <c r="B543" s="16" t="s">
        <v>2639</v>
      </c>
    </row>
    <row r="544" spans="1:2" x14ac:dyDescent="0.2">
      <c r="A544" s="16" t="s">
        <v>904</v>
      </c>
      <c r="B544" s="16" t="s">
        <v>2275</v>
      </c>
    </row>
    <row r="545" spans="1:2" x14ac:dyDescent="0.2">
      <c r="A545" s="16" t="s">
        <v>905</v>
      </c>
      <c r="B545" s="16" t="s">
        <v>2498</v>
      </c>
    </row>
    <row r="546" spans="1:2" x14ac:dyDescent="0.2">
      <c r="A546" s="16" t="s">
        <v>906</v>
      </c>
      <c r="B546" s="16" t="s">
        <v>2730</v>
      </c>
    </row>
    <row r="547" spans="1:2" x14ac:dyDescent="0.2">
      <c r="A547" s="16" t="s">
        <v>907</v>
      </c>
      <c r="B547" s="16" t="s">
        <v>2524</v>
      </c>
    </row>
    <row r="548" spans="1:2" x14ac:dyDescent="0.2">
      <c r="A548" s="16" t="s">
        <v>908</v>
      </c>
      <c r="B548" s="16" t="s">
        <v>2595</v>
      </c>
    </row>
    <row r="549" spans="1:2" x14ac:dyDescent="0.2">
      <c r="A549" s="16" t="s">
        <v>909</v>
      </c>
      <c r="B549" s="16" t="s">
        <v>2514</v>
      </c>
    </row>
    <row r="550" spans="1:2" x14ac:dyDescent="0.2">
      <c r="A550" s="16" t="s">
        <v>910</v>
      </c>
      <c r="B550" s="16" t="s">
        <v>2554</v>
      </c>
    </row>
    <row r="551" spans="1:2" x14ac:dyDescent="0.2">
      <c r="A551" s="16" t="s">
        <v>911</v>
      </c>
      <c r="B551" s="16" t="s">
        <v>2596</v>
      </c>
    </row>
    <row r="552" spans="1:2" x14ac:dyDescent="0.2">
      <c r="A552" s="16" t="s">
        <v>912</v>
      </c>
      <c r="B552" s="16" t="s">
        <v>2640</v>
      </c>
    </row>
    <row r="553" spans="1:2" x14ac:dyDescent="0.2">
      <c r="A553" s="16" t="s">
        <v>913</v>
      </c>
      <c r="B553" s="16" t="s">
        <v>2630</v>
      </c>
    </row>
    <row r="554" spans="1:2" x14ac:dyDescent="0.2">
      <c r="A554" s="16" t="s">
        <v>914</v>
      </c>
      <c r="B554" s="16" t="s">
        <v>2499</v>
      </c>
    </row>
    <row r="555" spans="1:2" x14ac:dyDescent="0.2">
      <c r="A555" s="16" t="s">
        <v>915</v>
      </c>
      <c r="B555" s="16" t="s">
        <v>2276</v>
      </c>
    </row>
    <row r="556" spans="1:2" x14ac:dyDescent="0.2">
      <c r="A556" s="16" t="s">
        <v>916</v>
      </c>
      <c r="B556" s="16" t="s">
        <v>2520</v>
      </c>
    </row>
    <row r="557" spans="1:2" x14ac:dyDescent="0.2">
      <c r="A557" s="16" t="s">
        <v>917</v>
      </c>
      <c r="B557" s="16" t="s">
        <v>2564</v>
      </c>
    </row>
    <row r="558" spans="1:2" x14ac:dyDescent="0.2">
      <c r="A558" s="16" t="s">
        <v>918</v>
      </c>
      <c r="B558" s="16" t="s">
        <v>2474</v>
      </c>
    </row>
    <row r="559" spans="1:2" x14ac:dyDescent="0.2">
      <c r="A559" s="16" t="s">
        <v>919</v>
      </c>
      <c r="B559" s="16" t="s">
        <v>2617</v>
      </c>
    </row>
    <row r="560" spans="1:2" x14ac:dyDescent="0.2">
      <c r="A560" s="16" t="s">
        <v>920</v>
      </c>
      <c r="B560" s="16" t="s">
        <v>2695</v>
      </c>
    </row>
    <row r="561" spans="1:2" x14ac:dyDescent="0.2">
      <c r="A561" s="16" t="s">
        <v>921</v>
      </c>
      <c r="B561" s="16" t="s">
        <v>2682</v>
      </c>
    </row>
    <row r="562" spans="1:2" x14ac:dyDescent="0.2">
      <c r="A562" s="16" t="s">
        <v>922</v>
      </c>
      <c r="B562" s="16" t="s">
        <v>2688</v>
      </c>
    </row>
    <row r="563" spans="1:2" x14ac:dyDescent="0.2">
      <c r="A563" s="16" t="s">
        <v>923</v>
      </c>
      <c r="B563" s="16" t="s">
        <v>2683</v>
      </c>
    </row>
    <row r="564" spans="1:2" x14ac:dyDescent="0.2">
      <c r="A564" s="16" t="s">
        <v>924</v>
      </c>
      <c r="B564" s="16" t="s">
        <v>2686</v>
      </c>
    </row>
    <row r="565" spans="1:2" x14ac:dyDescent="0.2">
      <c r="A565" s="16" t="s">
        <v>925</v>
      </c>
      <c r="B565" s="16" t="s">
        <v>2696</v>
      </c>
    </row>
    <row r="566" spans="1:2" x14ac:dyDescent="0.2">
      <c r="A566" s="16" t="s">
        <v>926</v>
      </c>
      <c r="B566" s="16" t="s">
        <v>2705</v>
      </c>
    </row>
    <row r="567" spans="1:2" x14ac:dyDescent="0.2">
      <c r="A567" s="16" t="s">
        <v>927</v>
      </c>
      <c r="B567" s="16" t="s">
        <v>2707</v>
      </c>
    </row>
    <row r="568" spans="1:2" x14ac:dyDescent="0.2">
      <c r="A568" s="16" t="s">
        <v>928</v>
      </c>
      <c r="B568" s="16" t="s">
        <v>2698</v>
      </c>
    </row>
    <row r="569" spans="1:2" x14ac:dyDescent="0.2">
      <c r="A569" s="16" t="s">
        <v>929</v>
      </c>
      <c r="B569" s="16" t="s">
        <v>2706</v>
      </c>
    </row>
    <row r="570" spans="1:2" x14ac:dyDescent="0.2">
      <c r="A570" s="16" t="s">
        <v>930</v>
      </c>
      <c r="B570" s="16" t="s">
        <v>2694</v>
      </c>
    </row>
    <row r="571" spans="1:2" x14ac:dyDescent="0.2">
      <c r="A571" s="16" t="s">
        <v>931</v>
      </c>
      <c r="B571" s="16" t="s">
        <v>2680</v>
      </c>
    </row>
    <row r="572" spans="1:2" x14ac:dyDescent="0.2">
      <c r="A572" s="16" t="s">
        <v>932</v>
      </c>
      <c r="B572" s="16" t="s">
        <v>2689</v>
      </c>
    </row>
    <row r="573" spans="1:2" x14ac:dyDescent="0.2">
      <c r="A573" s="16" t="s">
        <v>933</v>
      </c>
      <c r="B573" s="16" t="s">
        <v>2692</v>
      </c>
    </row>
    <row r="574" spans="1:2" x14ac:dyDescent="0.2">
      <c r="A574" s="16" t="s">
        <v>934</v>
      </c>
      <c r="B574" s="16" t="s">
        <v>2684</v>
      </c>
    </row>
    <row r="575" spans="1:2" x14ac:dyDescent="0.2">
      <c r="A575" s="16" t="s">
        <v>935</v>
      </c>
      <c r="B575" s="16" t="s">
        <v>2691</v>
      </c>
    </row>
    <row r="576" spans="1:2" x14ac:dyDescent="0.2">
      <c r="A576" s="16" t="s">
        <v>936</v>
      </c>
      <c r="B576" s="16" t="s">
        <v>2697</v>
      </c>
    </row>
    <row r="577" spans="1:2" x14ac:dyDescent="0.2">
      <c r="A577" s="16" t="s">
        <v>937</v>
      </c>
      <c r="B577" s="16" t="s">
        <v>2690</v>
      </c>
    </row>
    <row r="578" spans="1:2" x14ac:dyDescent="0.2">
      <c r="A578" s="16" t="s">
        <v>938</v>
      </c>
      <c r="B578" s="16" t="s">
        <v>2708</v>
      </c>
    </row>
    <row r="579" spans="1:2" x14ac:dyDescent="0.2">
      <c r="A579" s="16" t="s">
        <v>939</v>
      </c>
      <c r="B579" s="16" t="s">
        <v>2681</v>
      </c>
    </row>
    <row r="580" spans="1:2" x14ac:dyDescent="0.2">
      <c r="A580" s="16" t="s">
        <v>940</v>
      </c>
      <c r="B580" s="16" t="s">
        <v>2685</v>
      </c>
    </row>
    <row r="581" spans="1:2" x14ac:dyDescent="0.2">
      <c r="A581" s="16" t="s">
        <v>941</v>
      </c>
      <c r="B581" s="16" t="s">
        <v>2661</v>
      </c>
    </row>
    <row r="582" spans="1:2" x14ac:dyDescent="0.2">
      <c r="A582" s="16" t="s">
        <v>942</v>
      </c>
      <c r="B582" s="16" t="s">
        <v>2668</v>
      </c>
    </row>
    <row r="583" spans="1:2" x14ac:dyDescent="0.2">
      <c r="A583" s="16" t="s">
        <v>943</v>
      </c>
      <c r="B583" s="16" t="s">
        <v>2669</v>
      </c>
    </row>
    <row r="584" spans="1:2" x14ac:dyDescent="0.2">
      <c r="A584" s="16" t="s">
        <v>944</v>
      </c>
      <c r="B584" s="16" t="s">
        <v>2670</v>
      </c>
    </row>
    <row r="585" spans="1:2" x14ac:dyDescent="0.2">
      <c r="A585" s="16" t="s">
        <v>945</v>
      </c>
      <c r="B585" s="16" t="s">
        <v>2671</v>
      </c>
    </row>
    <row r="586" spans="1:2" x14ac:dyDescent="0.2">
      <c r="A586" s="16" t="s">
        <v>946</v>
      </c>
      <c r="B586" s="16" t="s">
        <v>2672</v>
      </c>
    </row>
    <row r="587" spans="1:2" x14ac:dyDescent="0.2">
      <c r="A587" s="16" t="s">
        <v>947</v>
      </c>
      <c r="B587" s="16" t="s">
        <v>2673</v>
      </c>
    </row>
    <row r="588" spans="1:2" x14ac:dyDescent="0.2">
      <c r="A588" s="16" t="s">
        <v>948</v>
      </c>
      <c r="B588" s="16" t="s">
        <v>2674</v>
      </c>
    </row>
    <row r="589" spans="1:2" x14ac:dyDescent="0.2">
      <c r="A589" s="16" t="s">
        <v>949</v>
      </c>
      <c r="B589" s="16" t="s">
        <v>2662</v>
      </c>
    </row>
    <row r="590" spans="1:2" x14ac:dyDescent="0.2">
      <c r="A590" s="16" t="s">
        <v>950</v>
      </c>
      <c r="B590" s="16" t="s">
        <v>2687</v>
      </c>
    </row>
    <row r="591" spans="1:2" x14ac:dyDescent="0.2">
      <c r="A591" s="16" t="s">
        <v>951</v>
      </c>
      <c r="B591" s="16" t="s">
        <v>2675</v>
      </c>
    </row>
    <row r="592" spans="1:2" x14ac:dyDescent="0.2">
      <c r="A592" s="16" t="s">
        <v>952</v>
      </c>
      <c r="B592" s="16" t="s">
        <v>2676</v>
      </c>
    </row>
    <row r="593" spans="1:2" x14ac:dyDescent="0.2">
      <c r="A593" s="16" t="s">
        <v>953</v>
      </c>
      <c r="B593" s="16" t="s">
        <v>2677</v>
      </c>
    </row>
    <row r="594" spans="1:2" x14ac:dyDescent="0.2">
      <c r="A594" s="16" t="s">
        <v>954</v>
      </c>
      <c r="B594" s="16" t="s">
        <v>2678</v>
      </c>
    </row>
    <row r="595" spans="1:2" x14ac:dyDescent="0.2">
      <c r="A595" s="16" t="s">
        <v>955</v>
      </c>
      <c r="B595" s="16" t="s">
        <v>2679</v>
      </c>
    </row>
    <row r="596" spans="1:2" x14ac:dyDescent="0.2">
      <c r="A596" s="16" t="s">
        <v>956</v>
      </c>
      <c r="B596" s="16" t="s">
        <v>2663</v>
      </c>
    </row>
    <row r="597" spans="1:2" x14ac:dyDescent="0.2">
      <c r="A597" s="16" t="s">
        <v>957</v>
      </c>
      <c r="B597" s="16" t="s">
        <v>2664</v>
      </c>
    </row>
    <row r="598" spans="1:2" x14ac:dyDescent="0.2">
      <c r="A598" s="16" t="s">
        <v>958</v>
      </c>
      <c r="B598" s="16" t="s">
        <v>2665</v>
      </c>
    </row>
    <row r="599" spans="1:2" x14ac:dyDescent="0.2">
      <c r="A599" s="16" t="s">
        <v>959</v>
      </c>
      <c r="B599" s="16" t="s">
        <v>2666</v>
      </c>
    </row>
    <row r="600" spans="1:2" x14ac:dyDescent="0.2">
      <c r="A600" s="16" t="s">
        <v>960</v>
      </c>
      <c r="B600" s="16" t="s">
        <v>2667</v>
      </c>
    </row>
    <row r="601" spans="1:2" x14ac:dyDescent="0.2">
      <c r="A601" s="16" t="s">
        <v>961</v>
      </c>
      <c r="B601" s="16" t="s">
        <v>2281</v>
      </c>
    </row>
    <row r="602" spans="1:2" x14ac:dyDescent="0.2">
      <c r="A602" s="16" t="s">
        <v>962</v>
      </c>
      <c r="B602" s="16" t="s">
        <v>2577</v>
      </c>
    </row>
    <row r="603" spans="1:2" x14ac:dyDescent="0.2">
      <c r="A603" s="16" t="s">
        <v>963</v>
      </c>
      <c r="B603" s="16" t="s">
        <v>2578</v>
      </c>
    </row>
    <row r="604" spans="1:2" x14ac:dyDescent="0.2">
      <c r="A604" s="16" t="s">
        <v>964</v>
      </c>
      <c r="B604" s="16" t="s">
        <v>2589</v>
      </c>
    </row>
    <row r="605" spans="1:2" x14ac:dyDescent="0.2">
      <c r="A605" s="16" t="s">
        <v>965</v>
      </c>
      <c r="B605" s="16" t="s">
        <v>2250</v>
      </c>
    </row>
    <row r="606" spans="1:2" x14ac:dyDescent="0.2">
      <c r="A606" s="16" t="s">
        <v>966</v>
      </c>
      <c r="B606" s="16" t="s">
        <v>2278</v>
      </c>
    </row>
    <row r="607" spans="1:2" x14ac:dyDescent="0.2">
      <c r="A607" s="16" t="s">
        <v>967</v>
      </c>
      <c r="B607" s="16" t="s">
        <v>2579</v>
      </c>
    </row>
    <row r="608" spans="1:2" x14ac:dyDescent="0.2">
      <c r="A608" s="16" t="s">
        <v>968</v>
      </c>
      <c r="B608" s="16" t="s">
        <v>2251</v>
      </c>
    </row>
    <row r="609" spans="1:2" x14ac:dyDescent="0.2">
      <c r="A609" s="16" t="s">
        <v>969</v>
      </c>
      <c r="B609" s="16" t="s">
        <v>2285</v>
      </c>
    </row>
    <row r="610" spans="1:2" x14ac:dyDescent="0.2">
      <c r="A610" s="16" t="s">
        <v>970</v>
      </c>
      <c r="B610" s="16" t="s">
        <v>2268</v>
      </c>
    </row>
    <row r="611" spans="1:2" x14ac:dyDescent="0.2">
      <c r="A611" s="16" t="s">
        <v>971</v>
      </c>
      <c r="B611" s="16" t="s">
        <v>2291</v>
      </c>
    </row>
    <row r="612" spans="1:2" x14ac:dyDescent="0.2">
      <c r="A612" s="16" t="s">
        <v>972</v>
      </c>
      <c r="B612" s="16" t="s">
        <v>2292</v>
      </c>
    </row>
    <row r="613" spans="1:2" x14ac:dyDescent="0.2">
      <c r="A613" s="16" t="s">
        <v>973</v>
      </c>
      <c r="B613" s="16" t="s">
        <v>2279</v>
      </c>
    </row>
    <row r="614" spans="1:2" x14ac:dyDescent="0.2">
      <c r="A614" s="16" t="s">
        <v>974</v>
      </c>
      <c r="B614" s="16" t="s">
        <v>2269</v>
      </c>
    </row>
    <row r="615" spans="1:2" x14ac:dyDescent="0.2">
      <c r="A615" s="16" t="s">
        <v>975</v>
      </c>
      <c r="B615" s="16" t="s">
        <v>2266</v>
      </c>
    </row>
    <row r="616" spans="1:2" x14ac:dyDescent="0.2">
      <c r="A616" s="16" t="s">
        <v>976</v>
      </c>
      <c r="B616" s="16" t="s">
        <v>2290</v>
      </c>
    </row>
    <row r="617" spans="1:2" x14ac:dyDescent="0.2">
      <c r="A617" s="16" t="s">
        <v>977</v>
      </c>
      <c r="B617" s="16" t="s">
        <v>2582</v>
      </c>
    </row>
    <row r="618" spans="1:2" x14ac:dyDescent="0.2">
      <c r="A618" s="16" t="s">
        <v>978</v>
      </c>
      <c r="B618" s="16" t="s">
        <v>2287</v>
      </c>
    </row>
    <row r="619" spans="1:2" x14ac:dyDescent="0.2">
      <c r="A619" s="16" t="s">
        <v>979</v>
      </c>
      <c r="B619" s="16" t="s">
        <v>2288</v>
      </c>
    </row>
    <row r="620" spans="1:2" x14ac:dyDescent="0.2">
      <c r="A620" s="16" t="s">
        <v>980</v>
      </c>
      <c r="B620" s="16" t="s">
        <v>2280</v>
      </c>
    </row>
    <row r="621" spans="1:2" x14ac:dyDescent="0.2">
      <c r="A621" s="16" t="s">
        <v>981</v>
      </c>
      <c r="B621" s="16" t="s">
        <v>2289</v>
      </c>
    </row>
    <row r="622" spans="1:2" x14ac:dyDescent="0.2">
      <c r="A622" s="16" t="s">
        <v>982</v>
      </c>
      <c r="B622" s="16" t="s">
        <v>2580</v>
      </c>
    </row>
    <row r="623" spans="1:2" x14ac:dyDescent="0.2">
      <c r="A623" s="16" t="s">
        <v>983</v>
      </c>
      <c r="B623" s="16" t="s">
        <v>2286</v>
      </c>
    </row>
    <row r="624" spans="1:2" x14ac:dyDescent="0.2">
      <c r="A624" s="16" t="s">
        <v>984</v>
      </c>
      <c r="B624" s="16" t="s">
        <v>2283</v>
      </c>
    </row>
    <row r="625" spans="1:2" x14ac:dyDescent="0.2">
      <c r="A625" s="16" t="s">
        <v>985</v>
      </c>
      <c r="B625" s="16" t="s">
        <v>2284</v>
      </c>
    </row>
    <row r="626" spans="1:2" x14ac:dyDescent="0.2">
      <c r="A626" s="16" t="s">
        <v>986</v>
      </c>
      <c r="B626" s="16" t="s">
        <v>2252</v>
      </c>
    </row>
    <row r="627" spans="1:2" x14ac:dyDescent="0.2">
      <c r="A627" s="16" t="s">
        <v>987</v>
      </c>
      <c r="B627" s="16" t="s">
        <v>2282</v>
      </c>
    </row>
    <row r="628" spans="1:2" x14ac:dyDescent="0.2">
      <c r="A628" s="16" t="s">
        <v>988</v>
      </c>
      <c r="B628" s="16" t="s">
        <v>2583</v>
      </c>
    </row>
    <row r="629" spans="1:2" x14ac:dyDescent="0.2">
      <c r="A629" s="16" t="s">
        <v>989</v>
      </c>
      <c r="B629" s="16" t="s">
        <v>2576</v>
      </c>
    </row>
    <row r="630" spans="1:2" x14ac:dyDescent="0.2">
      <c r="A630" s="16" t="s">
        <v>990</v>
      </c>
      <c r="B630" s="16" t="s">
        <v>2267</v>
      </c>
    </row>
    <row r="631" spans="1:2" x14ac:dyDescent="0.2">
      <c r="A631" s="16" t="s">
        <v>991</v>
      </c>
      <c r="B631" s="16" t="s">
        <v>2588</v>
      </c>
    </row>
    <row r="632" spans="1:2" x14ac:dyDescent="0.2">
      <c r="A632" s="16" t="s">
        <v>992</v>
      </c>
      <c r="B632" s="16" t="s">
        <v>2587</v>
      </c>
    </row>
    <row r="633" spans="1:2" x14ac:dyDescent="0.2">
      <c r="A633" s="16" t="s">
        <v>993</v>
      </c>
      <c r="B633" s="16" t="s">
        <v>2265</v>
      </c>
    </row>
    <row r="634" spans="1:2" x14ac:dyDescent="0.2">
      <c r="A634" s="16" t="s">
        <v>994</v>
      </c>
      <c r="B634" s="16" t="s">
        <v>2232</v>
      </c>
    </row>
    <row r="635" spans="1:2" x14ac:dyDescent="0.2">
      <c r="A635" s="16" t="s">
        <v>995</v>
      </c>
      <c r="B635" s="16" t="s">
        <v>2205</v>
      </c>
    </row>
    <row r="636" spans="1:2" x14ac:dyDescent="0.2">
      <c r="A636" s="16" t="s">
        <v>996</v>
      </c>
      <c r="B636" s="16" t="s">
        <v>2225</v>
      </c>
    </row>
    <row r="637" spans="1:2" x14ac:dyDescent="0.2">
      <c r="A637" s="16" t="s">
        <v>997</v>
      </c>
      <c r="B637" s="16" t="s">
        <v>2206</v>
      </c>
    </row>
    <row r="638" spans="1:2" x14ac:dyDescent="0.2">
      <c r="A638" s="16" t="s">
        <v>998</v>
      </c>
      <c r="B638" s="16" t="s">
        <v>2239</v>
      </c>
    </row>
    <row r="639" spans="1:2" x14ac:dyDescent="0.2">
      <c r="A639" s="16" t="s">
        <v>999</v>
      </c>
      <c r="B639" s="16" t="s">
        <v>2207</v>
      </c>
    </row>
    <row r="640" spans="1:2" x14ac:dyDescent="0.2">
      <c r="A640" s="16" t="s">
        <v>1000</v>
      </c>
      <c r="B640" s="16" t="s">
        <v>2231</v>
      </c>
    </row>
    <row r="641" spans="1:2" x14ac:dyDescent="0.2">
      <c r="A641" s="16" t="s">
        <v>1001</v>
      </c>
      <c r="B641" s="16" t="s">
        <v>2208</v>
      </c>
    </row>
    <row r="642" spans="1:2" x14ac:dyDescent="0.2">
      <c r="A642" s="16" t="s">
        <v>1002</v>
      </c>
      <c r="B642" s="16" t="s">
        <v>2220</v>
      </c>
    </row>
    <row r="643" spans="1:2" x14ac:dyDescent="0.2">
      <c r="A643" s="16" t="s">
        <v>1003</v>
      </c>
      <c r="B643" s="16" t="s">
        <v>2236</v>
      </c>
    </row>
    <row r="644" spans="1:2" x14ac:dyDescent="0.2">
      <c r="A644" s="16" t="s">
        <v>1004</v>
      </c>
      <c r="B644" s="16" t="s">
        <v>2237</v>
      </c>
    </row>
    <row r="645" spans="1:2" x14ac:dyDescent="0.2">
      <c r="A645" s="16" t="s">
        <v>1005</v>
      </c>
      <c r="B645" s="16" t="s">
        <v>2209</v>
      </c>
    </row>
    <row r="646" spans="1:2" x14ac:dyDescent="0.2">
      <c r="A646" s="16" t="s">
        <v>1006</v>
      </c>
      <c r="B646" s="16" t="s">
        <v>2229</v>
      </c>
    </row>
    <row r="647" spans="1:2" x14ac:dyDescent="0.2">
      <c r="A647" s="16" t="s">
        <v>1007</v>
      </c>
      <c r="B647" s="16" t="s">
        <v>2234</v>
      </c>
    </row>
    <row r="648" spans="1:2" x14ac:dyDescent="0.2">
      <c r="A648" s="16" t="s">
        <v>1008</v>
      </c>
      <c r="B648" s="16" t="s">
        <v>2235</v>
      </c>
    </row>
    <row r="649" spans="1:2" x14ac:dyDescent="0.2">
      <c r="A649" s="16" t="s">
        <v>1009</v>
      </c>
      <c r="B649" s="16" t="s">
        <v>2226</v>
      </c>
    </row>
    <row r="650" spans="1:2" x14ac:dyDescent="0.2">
      <c r="A650" s="16" t="s">
        <v>1010</v>
      </c>
      <c r="B650" s="16" t="s">
        <v>2210</v>
      </c>
    </row>
    <row r="651" spans="1:2" x14ac:dyDescent="0.2">
      <c r="A651" s="16" t="s">
        <v>1011</v>
      </c>
      <c r="B651" s="16" t="s">
        <v>2211</v>
      </c>
    </row>
    <row r="652" spans="1:2" x14ac:dyDescent="0.2">
      <c r="A652" s="16" t="s">
        <v>1012</v>
      </c>
      <c r="B652" s="16" t="s">
        <v>2222</v>
      </c>
    </row>
    <row r="653" spans="1:2" x14ac:dyDescent="0.2">
      <c r="A653" s="16" t="s">
        <v>1013</v>
      </c>
      <c r="B653" s="16" t="s">
        <v>2212</v>
      </c>
    </row>
    <row r="654" spans="1:2" x14ac:dyDescent="0.2">
      <c r="A654" s="16" t="s">
        <v>1014</v>
      </c>
      <c r="B654" s="16" t="s">
        <v>2213</v>
      </c>
    </row>
    <row r="655" spans="1:2" x14ac:dyDescent="0.2">
      <c r="A655" s="16" t="s">
        <v>1015</v>
      </c>
      <c r="B655" s="16" t="s">
        <v>2221</v>
      </c>
    </row>
    <row r="656" spans="1:2" x14ac:dyDescent="0.2">
      <c r="A656" s="16" t="s">
        <v>1016</v>
      </c>
      <c r="B656" s="16" t="s">
        <v>2230</v>
      </c>
    </row>
    <row r="657" spans="1:2" x14ac:dyDescent="0.2">
      <c r="A657" s="16" t="s">
        <v>1017</v>
      </c>
      <c r="B657" s="16" t="s">
        <v>2233</v>
      </c>
    </row>
    <row r="658" spans="1:2" x14ac:dyDescent="0.2">
      <c r="A658" s="16" t="s">
        <v>1018</v>
      </c>
      <c r="B658" s="16" t="s">
        <v>2214</v>
      </c>
    </row>
    <row r="659" spans="1:2" x14ac:dyDescent="0.2">
      <c r="A659" s="16" t="s">
        <v>1019</v>
      </c>
      <c r="B659" s="16" t="s">
        <v>2242</v>
      </c>
    </row>
    <row r="660" spans="1:2" x14ac:dyDescent="0.2">
      <c r="A660" s="16" t="s">
        <v>1020</v>
      </c>
      <c r="B660" s="16" t="s">
        <v>2228</v>
      </c>
    </row>
    <row r="661" spans="1:2" x14ac:dyDescent="0.2">
      <c r="A661" s="16" t="s">
        <v>1021</v>
      </c>
      <c r="B661" s="16" t="s">
        <v>2223</v>
      </c>
    </row>
    <row r="662" spans="1:2" x14ac:dyDescent="0.2">
      <c r="A662" s="16" t="s">
        <v>1022</v>
      </c>
      <c r="B662" s="16" t="s">
        <v>2215</v>
      </c>
    </row>
    <row r="663" spans="1:2" x14ac:dyDescent="0.2">
      <c r="A663" s="16" t="s">
        <v>1023</v>
      </c>
      <c r="B663" s="16" t="s">
        <v>2216</v>
      </c>
    </row>
    <row r="664" spans="1:2" x14ac:dyDescent="0.2">
      <c r="A664" s="16" t="s">
        <v>1024</v>
      </c>
      <c r="B664" s="16" t="s">
        <v>2224</v>
      </c>
    </row>
    <row r="665" spans="1:2" x14ac:dyDescent="0.2">
      <c r="A665" s="16" t="s">
        <v>1025</v>
      </c>
      <c r="B665" s="16" t="s">
        <v>2217</v>
      </c>
    </row>
    <row r="666" spans="1:2" x14ac:dyDescent="0.2">
      <c r="A666" s="16" t="s">
        <v>1026</v>
      </c>
      <c r="B666" s="16" t="s">
        <v>2240</v>
      </c>
    </row>
    <row r="667" spans="1:2" x14ac:dyDescent="0.2">
      <c r="A667" s="16" t="s">
        <v>1027</v>
      </c>
      <c r="B667" s="16" t="s">
        <v>2218</v>
      </c>
    </row>
    <row r="668" spans="1:2" x14ac:dyDescent="0.2">
      <c r="A668" s="16" t="s">
        <v>1028</v>
      </c>
      <c r="B668" s="16" t="s">
        <v>2219</v>
      </c>
    </row>
    <row r="669" spans="1:2" x14ac:dyDescent="0.2">
      <c r="A669" s="16" t="s">
        <v>1029</v>
      </c>
      <c r="B669" s="16" t="s">
        <v>2238</v>
      </c>
    </row>
    <row r="670" spans="1:2" x14ac:dyDescent="0.2">
      <c r="A670" s="16" t="s">
        <v>1030</v>
      </c>
      <c r="B670" s="16" t="s">
        <v>2227</v>
      </c>
    </row>
    <row r="671" spans="1:2" x14ac:dyDescent="0.2">
      <c r="A671" s="16" t="s">
        <v>1031</v>
      </c>
      <c r="B671" s="16" t="s">
        <v>2246</v>
      </c>
    </row>
    <row r="672" spans="1:2" x14ac:dyDescent="0.2">
      <c r="A672" s="16" t="s">
        <v>1032</v>
      </c>
      <c r="B672" s="16" t="s">
        <v>2244</v>
      </c>
    </row>
    <row r="673" spans="1:2" x14ac:dyDescent="0.2">
      <c r="A673" s="16" t="s">
        <v>1033</v>
      </c>
      <c r="B673" s="16" t="s">
        <v>2243</v>
      </c>
    </row>
    <row r="674" spans="1:2" x14ac:dyDescent="0.2">
      <c r="A674" s="16" t="s">
        <v>1034</v>
      </c>
      <c r="B674" s="16" t="s">
        <v>2241</v>
      </c>
    </row>
    <row r="675" spans="1:2" x14ac:dyDescent="0.2">
      <c r="A675" s="16" t="s">
        <v>1035</v>
      </c>
      <c r="B675" s="16" t="s">
        <v>3425</v>
      </c>
    </row>
    <row r="676" spans="1:2" x14ac:dyDescent="0.2">
      <c r="A676" s="16" t="s">
        <v>1036</v>
      </c>
      <c r="B676" s="16" t="s">
        <v>3416</v>
      </c>
    </row>
    <row r="677" spans="1:2" x14ac:dyDescent="0.2">
      <c r="A677" s="16" t="s">
        <v>1037</v>
      </c>
      <c r="B677" s="16" t="s">
        <v>3413</v>
      </c>
    </row>
    <row r="678" spans="1:2" x14ac:dyDescent="0.2">
      <c r="A678" s="16" t="s">
        <v>1038</v>
      </c>
      <c r="B678" s="16" t="s">
        <v>3404</v>
      </c>
    </row>
    <row r="679" spans="1:2" x14ac:dyDescent="0.2">
      <c r="A679" s="16" t="s">
        <v>1039</v>
      </c>
      <c r="B679" s="16" t="s">
        <v>3405</v>
      </c>
    </row>
    <row r="680" spans="1:2" x14ac:dyDescent="0.2">
      <c r="A680" s="16" t="s">
        <v>1040</v>
      </c>
      <c r="B680" s="16" t="s">
        <v>3407</v>
      </c>
    </row>
    <row r="681" spans="1:2" x14ac:dyDescent="0.2">
      <c r="A681" s="16" t="s">
        <v>1041</v>
      </c>
      <c r="B681" s="16" t="s">
        <v>3399</v>
      </c>
    </row>
    <row r="682" spans="1:2" x14ac:dyDescent="0.2">
      <c r="A682" s="16" t="s">
        <v>1042</v>
      </c>
      <c r="B682" s="16" t="s">
        <v>3419</v>
      </c>
    </row>
    <row r="683" spans="1:2" x14ac:dyDescent="0.2">
      <c r="A683" s="16" t="s">
        <v>1043</v>
      </c>
      <c r="B683" s="16" t="s">
        <v>3420</v>
      </c>
    </row>
    <row r="684" spans="1:2" x14ac:dyDescent="0.2">
      <c r="A684" s="16" t="s">
        <v>1044</v>
      </c>
      <c r="B684" s="16" t="s">
        <v>3417</v>
      </c>
    </row>
    <row r="685" spans="1:2" x14ac:dyDescent="0.2">
      <c r="A685" s="16" t="s">
        <v>1045</v>
      </c>
      <c r="B685" s="16" t="s">
        <v>3427</v>
      </c>
    </row>
    <row r="686" spans="1:2" x14ac:dyDescent="0.2">
      <c r="A686" s="16" t="s">
        <v>1046</v>
      </c>
      <c r="B686" s="16" t="s">
        <v>3421</v>
      </c>
    </row>
    <row r="687" spans="1:2" x14ac:dyDescent="0.2">
      <c r="A687" s="16" t="s">
        <v>1047</v>
      </c>
      <c r="B687" s="16" t="s">
        <v>3415</v>
      </c>
    </row>
    <row r="688" spans="1:2" x14ac:dyDescent="0.2">
      <c r="A688" s="16" t="s">
        <v>1048</v>
      </c>
      <c r="B688" s="16" t="s">
        <v>3406</v>
      </c>
    </row>
    <row r="689" spans="1:2" x14ac:dyDescent="0.2">
      <c r="A689" s="16" t="s">
        <v>1049</v>
      </c>
      <c r="B689" s="16" t="s">
        <v>3402</v>
      </c>
    </row>
    <row r="690" spans="1:2" x14ac:dyDescent="0.2">
      <c r="A690" s="16" t="s">
        <v>1050</v>
      </c>
      <c r="B690" s="16" t="s">
        <v>3470</v>
      </c>
    </row>
    <row r="691" spans="1:2" x14ac:dyDescent="0.2">
      <c r="A691" s="16" t="s">
        <v>1051</v>
      </c>
      <c r="B691" s="16" t="s">
        <v>3409</v>
      </c>
    </row>
    <row r="692" spans="1:2" x14ac:dyDescent="0.2">
      <c r="A692" s="16" t="s">
        <v>1052</v>
      </c>
      <c r="B692" s="16" t="s">
        <v>3401</v>
      </c>
    </row>
    <row r="693" spans="1:2" x14ac:dyDescent="0.2">
      <c r="A693" s="16" t="s">
        <v>1053</v>
      </c>
      <c r="B693" s="16" t="s">
        <v>3403</v>
      </c>
    </row>
    <row r="694" spans="1:2" x14ac:dyDescent="0.2">
      <c r="A694" s="16" t="s">
        <v>1054</v>
      </c>
      <c r="B694" s="16" t="s">
        <v>3418</v>
      </c>
    </row>
    <row r="695" spans="1:2" x14ac:dyDescent="0.2">
      <c r="A695" s="16" t="s">
        <v>1055</v>
      </c>
      <c r="B695" s="16" t="s">
        <v>3467</v>
      </c>
    </row>
    <row r="696" spans="1:2" x14ac:dyDescent="0.2">
      <c r="A696" s="16" t="s">
        <v>1056</v>
      </c>
      <c r="B696" s="16" t="s">
        <v>3469</v>
      </c>
    </row>
    <row r="697" spans="1:2" x14ac:dyDescent="0.2">
      <c r="A697" s="16" t="s">
        <v>1057</v>
      </c>
      <c r="B697" s="16" t="s">
        <v>3408</v>
      </c>
    </row>
    <row r="698" spans="1:2" x14ac:dyDescent="0.2">
      <c r="A698" s="16" t="s">
        <v>1058</v>
      </c>
      <c r="B698" s="16" t="s">
        <v>3400</v>
      </c>
    </row>
    <row r="699" spans="1:2" x14ac:dyDescent="0.2">
      <c r="A699" s="16" t="s">
        <v>1059</v>
      </c>
      <c r="B699" s="16" t="s">
        <v>3423</v>
      </c>
    </row>
    <row r="700" spans="1:2" x14ac:dyDescent="0.2">
      <c r="A700" s="16" t="s">
        <v>1060</v>
      </c>
      <c r="B700" s="16" t="s">
        <v>3426</v>
      </c>
    </row>
    <row r="701" spans="1:2" x14ac:dyDescent="0.2">
      <c r="A701" s="16" t="s">
        <v>1061</v>
      </c>
      <c r="B701" s="16" t="s">
        <v>3422</v>
      </c>
    </row>
    <row r="702" spans="1:2" x14ac:dyDescent="0.2">
      <c r="A702" s="16" t="s">
        <v>1062</v>
      </c>
      <c r="B702" s="16" t="s">
        <v>3410</v>
      </c>
    </row>
    <row r="703" spans="1:2" x14ac:dyDescent="0.2">
      <c r="A703" s="16" t="s">
        <v>1063</v>
      </c>
      <c r="B703" s="16" t="s">
        <v>3411</v>
      </c>
    </row>
    <row r="704" spans="1:2" x14ac:dyDescent="0.2">
      <c r="A704" s="16" t="s">
        <v>1064</v>
      </c>
      <c r="B704" s="16" t="s">
        <v>3412</v>
      </c>
    </row>
    <row r="705" spans="1:2" x14ac:dyDescent="0.2">
      <c r="A705" s="16" t="s">
        <v>1065</v>
      </c>
      <c r="B705" s="16" t="s">
        <v>3466</v>
      </c>
    </row>
    <row r="706" spans="1:2" x14ac:dyDescent="0.2">
      <c r="A706" s="16" t="s">
        <v>1066</v>
      </c>
      <c r="B706" s="16" t="s">
        <v>3414</v>
      </c>
    </row>
    <row r="707" spans="1:2" x14ac:dyDescent="0.2">
      <c r="A707" s="16" t="s">
        <v>1067</v>
      </c>
      <c r="B707" s="16" t="s">
        <v>3468</v>
      </c>
    </row>
    <row r="708" spans="1:2" x14ac:dyDescent="0.2">
      <c r="A708" s="16" t="s">
        <v>1068</v>
      </c>
      <c r="B708" s="16" t="s">
        <v>3428</v>
      </c>
    </row>
    <row r="709" spans="1:2" x14ac:dyDescent="0.2">
      <c r="A709" s="16" t="s">
        <v>1069</v>
      </c>
      <c r="B709" s="16" t="s">
        <v>3424</v>
      </c>
    </row>
    <row r="710" spans="1:2" x14ac:dyDescent="0.2">
      <c r="A710" s="16" t="s">
        <v>1070</v>
      </c>
      <c r="B710" s="16" t="s">
        <v>3026</v>
      </c>
    </row>
    <row r="711" spans="1:2" x14ac:dyDescent="0.2">
      <c r="A711" s="16" t="s">
        <v>1071</v>
      </c>
      <c r="B711" s="16" t="s">
        <v>3014</v>
      </c>
    </row>
    <row r="712" spans="1:2" x14ac:dyDescent="0.2">
      <c r="A712" s="16" t="s">
        <v>1072</v>
      </c>
      <c r="B712" s="16" t="s">
        <v>3027</v>
      </c>
    </row>
    <row r="713" spans="1:2" x14ac:dyDescent="0.2">
      <c r="A713" s="16" t="s">
        <v>1073</v>
      </c>
      <c r="B713" s="16" t="s">
        <v>3028</v>
      </c>
    </row>
    <row r="714" spans="1:2" x14ac:dyDescent="0.2">
      <c r="A714" s="16" t="s">
        <v>1074</v>
      </c>
      <c r="B714" s="16" t="s">
        <v>3029</v>
      </c>
    </row>
    <row r="715" spans="1:2" x14ac:dyDescent="0.2">
      <c r="A715" s="16" t="s">
        <v>1075</v>
      </c>
      <c r="B715" s="16" t="s">
        <v>3023</v>
      </c>
    </row>
    <row r="716" spans="1:2" x14ac:dyDescent="0.2">
      <c r="A716" s="16" t="s">
        <v>1076</v>
      </c>
      <c r="B716" s="16" t="s">
        <v>3031</v>
      </c>
    </row>
    <row r="717" spans="1:2" x14ac:dyDescent="0.2">
      <c r="A717" s="16" t="s">
        <v>1077</v>
      </c>
      <c r="B717" s="16" t="s">
        <v>3032</v>
      </c>
    </row>
    <row r="718" spans="1:2" x14ac:dyDescent="0.2">
      <c r="A718" s="16" t="s">
        <v>1078</v>
      </c>
      <c r="B718" s="16" t="s">
        <v>3025</v>
      </c>
    </row>
    <row r="719" spans="1:2" x14ac:dyDescent="0.2">
      <c r="A719" s="16" t="s">
        <v>1079</v>
      </c>
      <c r="B719" s="16" t="s">
        <v>3016</v>
      </c>
    </row>
    <row r="720" spans="1:2" x14ac:dyDescent="0.2">
      <c r="A720" s="16" t="s">
        <v>1080</v>
      </c>
      <c r="B720" s="16" t="s">
        <v>3017</v>
      </c>
    </row>
    <row r="721" spans="1:2" x14ac:dyDescent="0.2">
      <c r="A721" s="16" t="s">
        <v>1081</v>
      </c>
      <c r="B721" s="16" t="s">
        <v>3015</v>
      </c>
    </row>
    <row r="722" spans="1:2" x14ac:dyDescent="0.2">
      <c r="A722" s="16" t="s">
        <v>1082</v>
      </c>
      <c r="B722" s="16" t="s">
        <v>3024</v>
      </c>
    </row>
    <row r="723" spans="1:2" x14ac:dyDescent="0.2">
      <c r="A723" s="16" t="s">
        <v>1083</v>
      </c>
      <c r="B723" s="16" t="s">
        <v>3018</v>
      </c>
    </row>
    <row r="724" spans="1:2" x14ac:dyDescent="0.2">
      <c r="A724" s="16" t="s">
        <v>1084</v>
      </c>
      <c r="B724" s="16" t="s">
        <v>3019</v>
      </c>
    </row>
    <row r="725" spans="1:2" x14ac:dyDescent="0.2">
      <c r="A725" s="16" t="s">
        <v>1085</v>
      </c>
      <c r="B725" s="16" t="s">
        <v>3034</v>
      </c>
    </row>
    <row r="726" spans="1:2" x14ac:dyDescent="0.2">
      <c r="A726" s="16" t="s">
        <v>1086</v>
      </c>
      <c r="B726" s="16" t="s">
        <v>3033</v>
      </c>
    </row>
    <row r="727" spans="1:2" x14ac:dyDescent="0.2">
      <c r="A727" s="16" t="s">
        <v>1087</v>
      </c>
      <c r="B727" s="16" t="s">
        <v>3022</v>
      </c>
    </row>
    <row r="728" spans="1:2" x14ac:dyDescent="0.2">
      <c r="A728" s="16" t="s">
        <v>1088</v>
      </c>
      <c r="B728" s="16" t="s">
        <v>3020</v>
      </c>
    </row>
    <row r="729" spans="1:2" x14ac:dyDescent="0.2">
      <c r="A729" s="16" t="s">
        <v>1089</v>
      </c>
      <c r="B729" s="16" t="s">
        <v>3021</v>
      </c>
    </row>
    <row r="730" spans="1:2" x14ac:dyDescent="0.2">
      <c r="A730" s="16" t="s">
        <v>1090</v>
      </c>
      <c r="B730" s="16" t="s">
        <v>3030</v>
      </c>
    </row>
    <row r="731" spans="1:2" x14ac:dyDescent="0.2">
      <c r="A731" s="16" t="s">
        <v>1091</v>
      </c>
      <c r="B731" s="16" t="s">
        <v>3042</v>
      </c>
    </row>
    <row r="732" spans="1:2" x14ac:dyDescent="0.2">
      <c r="A732" s="16" t="s">
        <v>1092</v>
      </c>
      <c r="B732" s="16" t="s">
        <v>3043</v>
      </c>
    </row>
    <row r="733" spans="1:2" x14ac:dyDescent="0.2">
      <c r="A733" s="16" t="s">
        <v>1093</v>
      </c>
      <c r="B733" s="16" t="s">
        <v>3041</v>
      </c>
    </row>
    <row r="734" spans="1:2" x14ac:dyDescent="0.2">
      <c r="A734" s="16" t="s">
        <v>1094</v>
      </c>
      <c r="B734" s="16" t="s">
        <v>3044</v>
      </c>
    </row>
    <row r="735" spans="1:2" x14ac:dyDescent="0.2">
      <c r="A735" s="16" t="s">
        <v>1095</v>
      </c>
      <c r="B735" s="16" t="s">
        <v>2465</v>
      </c>
    </row>
    <row r="736" spans="1:2" x14ac:dyDescent="0.2">
      <c r="A736" s="16" t="s">
        <v>1096</v>
      </c>
      <c r="B736" s="16" t="s">
        <v>2466</v>
      </c>
    </row>
    <row r="737" spans="1:2" x14ac:dyDescent="0.2">
      <c r="A737" s="16" t="s">
        <v>1097</v>
      </c>
      <c r="B737" s="16" t="s">
        <v>2463</v>
      </c>
    </row>
    <row r="738" spans="1:2" x14ac:dyDescent="0.2">
      <c r="A738" s="16" t="s">
        <v>1098</v>
      </c>
      <c r="B738" s="16" t="s">
        <v>2464</v>
      </c>
    </row>
    <row r="739" spans="1:2" x14ac:dyDescent="0.2">
      <c r="A739" s="16" t="s">
        <v>1099</v>
      </c>
      <c r="B739" s="16" t="s">
        <v>2467</v>
      </c>
    </row>
    <row r="740" spans="1:2" x14ac:dyDescent="0.2">
      <c r="A740" s="16" t="s">
        <v>1100</v>
      </c>
      <c r="B740" s="16" t="s">
        <v>2470</v>
      </c>
    </row>
    <row r="741" spans="1:2" x14ac:dyDescent="0.2">
      <c r="A741" s="16" t="s">
        <v>1101</v>
      </c>
      <c r="B741" s="16" t="s">
        <v>2469</v>
      </c>
    </row>
    <row r="742" spans="1:2" x14ac:dyDescent="0.2">
      <c r="A742" s="16" t="s">
        <v>1102</v>
      </c>
      <c r="B742" s="16" t="s">
        <v>2468</v>
      </c>
    </row>
    <row r="743" spans="1:2" x14ac:dyDescent="0.2">
      <c r="A743" s="16" t="s">
        <v>1103</v>
      </c>
      <c r="B743" s="16" t="s">
        <v>2771</v>
      </c>
    </row>
    <row r="744" spans="1:2" x14ac:dyDescent="0.2">
      <c r="A744" s="16" t="s">
        <v>1104</v>
      </c>
      <c r="B744" s="16" t="s">
        <v>2857</v>
      </c>
    </row>
    <row r="745" spans="1:2" x14ac:dyDescent="0.2">
      <c r="A745" s="16" t="s">
        <v>1105</v>
      </c>
      <c r="B745" s="16" t="s">
        <v>2800</v>
      </c>
    </row>
    <row r="746" spans="1:2" x14ac:dyDescent="0.2">
      <c r="A746" s="16" t="s">
        <v>1106</v>
      </c>
      <c r="B746" s="16" t="s">
        <v>2777</v>
      </c>
    </row>
    <row r="747" spans="1:2" x14ac:dyDescent="0.2">
      <c r="A747" s="16" t="s">
        <v>1107</v>
      </c>
      <c r="B747" s="16" t="s">
        <v>2865</v>
      </c>
    </row>
    <row r="748" spans="1:2" x14ac:dyDescent="0.2">
      <c r="A748" s="16" t="s">
        <v>1108</v>
      </c>
      <c r="B748" s="16" t="s">
        <v>2778</v>
      </c>
    </row>
    <row r="749" spans="1:2" x14ac:dyDescent="0.2">
      <c r="A749" s="16" t="s">
        <v>1109</v>
      </c>
      <c r="B749" s="16" t="s">
        <v>2837</v>
      </c>
    </row>
    <row r="750" spans="1:2" x14ac:dyDescent="0.2">
      <c r="A750" s="16" t="s">
        <v>1110</v>
      </c>
      <c r="B750" s="16" t="s">
        <v>2803</v>
      </c>
    </row>
    <row r="751" spans="1:2" x14ac:dyDescent="0.2">
      <c r="A751" s="16" t="s">
        <v>1111</v>
      </c>
      <c r="B751" s="16" t="s">
        <v>2790</v>
      </c>
    </row>
    <row r="752" spans="1:2" x14ac:dyDescent="0.2">
      <c r="A752" s="16" t="s">
        <v>1112</v>
      </c>
      <c r="B752" s="16" t="s">
        <v>2850</v>
      </c>
    </row>
    <row r="753" spans="1:2" x14ac:dyDescent="0.2">
      <c r="A753" s="16" t="s">
        <v>1113</v>
      </c>
      <c r="B753" s="16" t="s">
        <v>2779</v>
      </c>
    </row>
    <row r="754" spans="1:2" x14ac:dyDescent="0.2">
      <c r="A754" s="16" t="s">
        <v>1114</v>
      </c>
      <c r="B754" s="16" t="s">
        <v>2791</v>
      </c>
    </row>
    <row r="755" spans="1:2" x14ac:dyDescent="0.2">
      <c r="A755" s="16" t="s">
        <v>1115</v>
      </c>
      <c r="B755" s="16" t="s">
        <v>2793</v>
      </c>
    </row>
    <row r="756" spans="1:2" x14ac:dyDescent="0.2">
      <c r="A756" s="16" t="s">
        <v>1116</v>
      </c>
      <c r="B756" s="16" t="s">
        <v>2780</v>
      </c>
    </row>
    <row r="757" spans="1:2" x14ac:dyDescent="0.2">
      <c r="A757" s="16" t="s">
        <v>1117</v>
      </c>
      <c r="B757" s="16" t="s">
        <v>2849</v>
      </c>
    </row>
    <row r="758" spans="1:2" x14ac:dyDescent="0.2">
      <c r="A758" s="16" t="s">
        <v>1118</v>
      </c>
      <c r="B758" s="16" t="s">
        <v>2861</v>
      </c>
    </row>
    <row r="759" spans="1:2" x14ac:dyDescent="0.2">
      <c r="A759" s="16" t="s">
        <v>1119</v>
      </c>
      <c r="B759" s="16" t="s">
        <v>2858</v>
      </c>
    </row>
    <row r="760" spans="1:2" x14ac:dyDescent="0.2">
      <c r="A760" s="16" t="s">
        <v>1120</v>
      </c>
      <c r="B760" s="16" t="s">
        <v>2796</v>
      </c>
    </row>
    <row r="761" spans="1:2" x14ac:dyDescent="0.2">
      <c r="A761" s="16" t="s">
        <v>1121</v>
      </c>
      <c r="B761" s="16" t="s">
        <v>2851</v>
      </c>
    </row>
    <row r="762" spans="1:2" x14ac:dyDescent="0.2">
      <c r="A762" s="16" t="s">
        <v>1122</v>
      </c>
      <c r="B762" s="16" t="s">
        <v>2781</v>
      </c>
    </row>
    <row r="763" spans="1:2" x14ac:dyDescent="0.2">
      <c r="A763" s="16" t="s">
        <v>1123</v>
      </c>
      <c r="B763" s="16" t="s">
        <v>2836</v>
      </c>
    </row>
    <row r="764" spans="1:2" x14ac:dyDescent="0.2">
      <c r="A764" s="16" t="s">
        <v>1124</v>
      </c>
      <c r="B764" s="16" t="s">
        <v>2801</v>
      </c>
    </row>
    <row r="765" spans="1:2" x14ac:dyDescent="0.2">
      <c r="A765" s="16" t="s">
        <v>1125</v>
      </c>
      <c r="B765" s="16" t="s">
        <v>2816</v>
      </c>
    </row>
    <row r="766" spans="1:2" x14ac:dyDescent="0.2">
      <c r="A766" s="16" t="s">
        <v>1126</v>
      </c>
      <c r="B766" s="16" t="s">
        <v>2862</v>
      </c>
    </row>
    <row r="767" spans="1:2" x14ac:dyDescent="0.2">
      <c r="A767" s="16" t="s">
        <v>1127</v>
      </c>
      <c r="B767" s="16" t="s">
        <v>2867</v>
      </c>
    </row>
    <row r="768" spans="1:2" x14ac:dyDescent="0.2">
      <c r="A768" s="16" t="s">
        <v>1128</v>
      </c>
      <c r="B768" s="16" t="s">
        <v>2811</v>
      </c>
    </row>
    <row r="769" spans="1:2" x14ac:dyDescent="0.2">
      <c r="A769" s="16" t="s">
        <v>1129</v>
      </c>
      <c r="B769" s="16" t="s">
        <v>2799</v>
      </c>
    </row>
    <row r="770" spans="1:2" x14ac:dyDescent="0.2">
      <c r="A770" s="16" t="s">
        <v>1130</v>
      </c>
      <c r="B770" s="16" t="s">
        <v>2782</v>
      </c>
    </row>
    <row r="771" spans="1:2" x14ac:dyDescent="0.2">
      <c r="A771" s="16" t="s">
        <v>1131</v>
      </c>
      <c r="B771" s="16" t="s">
        <v>2815</v>
      </c>
    </row>
    <row r="772" spans="1:2" x14ac:dyDescent="0.2">
      <c r="A772" s="16" t="s">
        <v>1132</v>
      </c>
      <c r="B772" s="16" t="s">
        <v>2772</v>
      </c>
    </row>
    <row r="773" spans="1:2" x14ac:dyDescent="0.2">
      <c r="A773" s="16" t="s">
        <v>1133</v>
      </c>
      <c r="B773" s="16" t="s">
        <v>2783</v>
      </c>
    </row>
    <row r="774" spans="1:2" x14ac:dyDescent="0.2">
      <c r="A774" s="16" t="s">
        <v>1134</v>
      </c>
      <c r="B774" s="16" t="s">
        <v>2784</v>
      </c>
    </row>
    <row r="775" spans="1:2" x14ac:dyDescent="0.2">
      <c r="A775" s="16" t="s">
        <v>1135</v>
      </c>
      <c r="B775" s="16" t="s">
        <v>2795</v>
      </c>
    </row>
    <row r="776" spans="1:2" x14ac:dyDescent="0.2">
      <c r="A776" s="16" t="s">
        <v>1136</v>
      </c>
      <c r="B776" s="16" t="s">
        <v>2785</v>
      </c>
    </row>
    <row r="777" spans="1:2" x14ac:dyDescent="0.2">
      <c r="A777" s="16" t="s">
        <v>1137</v>
      </c>
      <c r="B777" s="16" t="s">
        <v>2773</v>
      </c>
    </row>
    <row r="778" spans="1:2" x14ac:dyDescent="0.2">
      <c r="A778" s="16" t="s">
        <v>1138</v>
      </c>
      <c r="B778" s="16" t="s">
        <v>2808</v>
      </c>
    </row>
    <row r="779" spans="1:2" x14ac:dyDescent="0.2">
      <c r="A779" s="16" t="s">
        <v>1139</v>
      </c>
      <c r="B779" s="16" t="s">
        <v>2810</v>
      </c>
    </row>
    <row r="780" spans="1:2" x14ac:dyDescent="0.2">
      <c r="A780" s="16" t="s">
        <v>1140</v>
      </c>
      <c r="B780" s="16" t="s">
        <v>2860</v>
      </c>
    </row>
    <row r="781" spans="1:2" x14ac:dyDescent="0.2">
      <c r="A781" s="16" t="s">
        <v>1141</v>
      </c>
      <c r="B781" s="16" t="s">
        <v>2863</v>
      </c>
    </row>
    <row r="782" spans="1:2" x14ac:dyDescent="0.2">
      <c r="A782" s="16" t="s">
        <v>1142</v>
      </c>
      <c r="B782" s="16" t="s">
        <v>2798</v>
      </c>
    </row>
    <row r="783" spans="1:2" x14ac:dyDescent="0.2">
      <c r="A783" s="16" t="s">
        <v>1143</v>
      </c>
      <c r="B783" s="16" t="s">
        <v>2864</v>
      </c>
    </row>
    <row r="784" spans="1:2" x14ac:dyDescent="0.2">
      <c r="A784" s="16" t="s">
        <v>1144</v>
      </c>
      <c r="B784" s="16" t="s">
        <v>2838</v>
      </c>
    </row>
    <row r="785" spans="1:2" x14ac:dyDescent="0.2">
      <c r="A785" s="16" t="s">
        <v>1145</v>
      </c>
      <c r="B785" s="16" t="s">
        <v>2797</v>
      </c>
    </row>
    <row r="786" spans="1:2" x14ac:dyDescent="0.2">
      <c r="A786" s="16" t="s">
        <v>1146</v>
      </c>
      <c r="B786" s="16" t="s">
        <v>2809</v>
      </c>
    </row>
    <row r="787" spans="1:2" x14ac:dyDescent="0.2">
      <c r="A787" s="16" t="s">
        <v>1147</v>
      </c>
      <c r="B787" s="16" t="s">
        <v>2802</v>
      </c>
    </row>
    <row r="788" spans="1:2" x14ac:dyDescent="0.2">
      <c r="A788" s="16" t="s">
        <v>1148</v>
      </c>
      <c r="B788" s="16" t="s">
        <v>2813</v>
      </c>
    </row>
    <row r="789" spans="1:2" x14ac:dyDescent="0.2">
      <c r="A789" s="16" t="s">
        <v>1149</v>
      </c>
      <c r="B789" s="16" t="s">
        <v>2841</v>
      </c>
    </row>
    <row r="790" spans="1:2" x14ac:dyDescent="0.2">
      <c r="A790" s="16" t="s">
        <v>1150</v>
      </c>
      <c r="B790" s="16" t="s">
        <v>2856</v>
      </c>
    </row>
    <row r="791" spans="1:2" x14ac:dyDescent="0.2">
      <c r="A791" s="16" t="s">
        <v>1151</v>
      </c>
      <c r="B791" s="16" t="s">
        <v>2844</v>
      </c>
    </row>
    <row r="792" spans="1:2" x14ac:dyDescent="0.2">
      <c r="A792" s="16" t="s">
        <v>1152</v>
      </c>
      <c r="B792" s="16" t="s">
        <v>2804</v>
      </c>
    </row>
    <row r="793" spans="1:2" x14ac:dyDescent="0.2">
      <c r="A793" s="16" t="s">
        <v>1153</v>
      </c>
      <c r="B793" s="16" t="s">
        <v>2792</v>
      </c>
    </row>
    <row r="794" spans="1:2" x14ac:dyDescent="0.2">
      <c r="A794" s="16" t="s">
        <v>1154</v>
      </c>
      <c r="B794" s="16" t="s">
        <v>2786</v>
      </c>
    </row>
    <row r="795" spans="1:2" x14ac:dyDescent="0.2">
      <c r="A795" s="16" t="s">
        <v>1155</v>
      </c>
      <c r="B795" s="16" t="s">
        <v>2774</v>
      </c>
    </row>
    <row r="796" spans="1:2" x14ac:dyDescent="0.2">
      <c r="A796" s="16" t="s">
        <v>1156</v>
      </c>
      <c r="B796" s="16" t="s">
        <v>2845</v>
      </c>
    </row>
    <row r="797" spans="1:2" x14ac:dyDescent="0.2">
      <c r="A797" s="16" t="s">
        <v>1157</v>
      </c>
      <c r="B797" s="16" t="s">
        <v>2852</v>
      </c>
    </row>
    <row r="798" spans="1:2" x14ac:dyDescent="0.2">
      <c r="A798" s="16" t="s">
        <v>1158</v>
      </c>
      <c r="B798" s="16" t="s">
        <v>2859</v>
      </c>
    </row>
    <row r="799" spans="1:2" x14ac:dyDescent="0.2">
      <c r="A799" s="16" t="s">
        <v>1159</v>
      </c>
      <c r="B799" s="16" t="s">
        <v>2787</v>
      </c>
    </row>
    <row r="800" spans="1:2" x14ac:dyDescent="0.2">
      <c r="A800" s="16" t="s">
        <v>1160</v>
      </c>
      <c r="B800" s="16" t="s">
        <v>2866</v>
      </c>
    </row>
    <row r="801" spans="1:2" x14ac:dyDescent="0.2">
      <c r="A801" s="16" t="s">
        <v>1161</v>
      </c>
      <c r="B801" s="16" t="s">
        <v>2853</v>
      </c>
    </row>
    <row r="802" spans="1:2" x14ac:dyDescent="0.2">
      <c r="A802" s="16" t="s">
        <v>1162</v>
      </c>
      <c r="B802" s="16" t="s">
        <v>2788</v>
      </c>
    </row>
    <row r="803" spans="1:2" x14ac:dyDescent="0.2">
      <c r="A803" s="16" t="s">
        <v>1163</v>
      </c>
      <c r="B803" s="16" t="s">
        <v>2854</v>
      </c>
    </row>
    <row r="804" spans="1:2" x14ac:dyDescent="0.2">
      <c r="A804" s="16" t="s">
        <v>1164</v>
      </c>
      <c r="B804" s="16" t="s">
        <v>2839</v>
      </c>
    </row>
    <row r="805" spans="1:2" x14ac:dyDescent="0.2">
      <c r="A805" s="16" t="s">
        <v>1165</v>
      </c>
      <c r="B805" s="16" t="s">
        <v>2842</v>
      </c>
    </row>
    <row r="806" spans="1:2" x14ac:dyDescent="0.2">
      <c r="A806" s="16" t="s">
        <v>1166</v>
      </c>
      <c r="B806" s="16" t="s">
        <v>2775</v>
      </c>
    </row>
    <row r="807" spans="1:2" x14ac:dyDescent="0.2">
      <c r="A807" s="16" t="s">
        <v>1167</v>
      </c>
      <c r="B807" s="16" t="s">
        <v>2855</v>
      </c>
    </row>
    <row r="808" spans="1:2" x14ac:dyDescent="0.2">
      <c r="A808" s="16" t="s">
        <v>1168</v>
      </c>
      <c r="B808" s="16" t="s">
        <v>2789</v>
      </c>
    </row>
    <row r="809" spans="1:2" x14ac:dyDescent="0.2">
      <c r="A809" s="16" t="s">
        <v>1169</v>
      </c>
      <c r="B809" s="16" t="s">
        <v>2812</v>
      </c>
    </row>
    <row r="810" spans="1:2" x14ac:dyDescent="0.2">
      <c r="A810" s="16" t="s">
        <v>1170</v>
      </c>
      <c r="B810" s="16" t="s">
        <v>2847</v>
      </c>
    </row>
    <row r="811" spans="1:2" x14ac:dyDescent="0.2">
      <c r="A811" s="16" t="s">
        <v>1171</v>
      </c>
      <c r="B811" s="16" t="s">
        <v>2846</v>
      </c>
    </row>
    <row r="812" spans="1:2" x14ac:dyDescent="0.2">
      <c r="A812" s="16" t="s">
        <v>1172</v>
      </c>
      <c r="B812" s="16" t="s">
        <v>2840</v>
      </c>
    </row>
    <row r="813" spans="1:2" x14ac:dyDescent="0.2">
      <c r="A813" s="16" t="s">
        <v>1173</v>
      </c>
      <c r="B813" s="16" t="s">
        <v>2805</v>
      </c>
    </row>
    <row r="814" spans="1:2" x14ac:dyDescent="0.2">
      <c r="A814" s="16" t="s">
        <v>1174</v>
      </c>
      <c r="B814" s="16" t="s">
        <v>2794</v>
      </c>
    </row>
    <row r="815" spans="1:2" x14ac:dyDescent="0.2">
      <c r="A815" s="16" t="s">
        <v>1175</v>
      </c>
      <c r="B815" s="16" t="s">
        <v>2806</v>
      </c>
    </row>
    <row r="816" spans="1:2" x14ac:dyDescent="0.2">
      <c r="A816" s="16" t="s">
        <v>1176</v>
      </c>
      <c r="B816" s="16" t="s">
        <v>2807</v>
      </c>
    </row>
    <row r="817" spans="1:2" x14ac:dyDescent="0.2">
      <c r="A817" s="16" t="s">
        <v>1177</v>
      </c>
      <c r="B817" s="16" t="s">
        <v>2848</v>
      </c>
    </row>
    <row r="818" spans="1:2" x14ac:dyDescent="0.2">
      <c r="A818" s="16" t="s">
        <v>1178</v>
      </c>
      <c r="B818" s="16" t="s">
        <v>2776</v>
      </c>
    </row>
    <row r="819" spans="1:2" x14ac:dyDescent="0.2">
      <c r="A819" s="16" t="s">
        <v>1179</v>
      </c>
      <c r="B819" s="16" t="s">
        <v>2429</v>
      </c>
    </row>
    <row r="820" spans="1:2" x14ac:dyDescent="0.2">
      <c r="A820" s="16" t="s">
        <v>1180</v>
      </c>
      <c r="B820" s="16" t="s">
        <v>2398</v>
      </c>
    </row>
    <row r="821" spans="1:2" x14ac:dyDescent="0.2">
      <c r="A821" s="16" t="s">
        <v>1181</v>
      </c>
      <c r="B821" s="16" t="s">
        <v>2434</v>
      </c>
    </row>
    <row r="822" spans="1:2" x14ac:dyDescent="0.2">
      <c r="A822" s="16" t="s">
        <v>1182</v>
      </c>
      <c r="B822" s="16" t="s">
        <v>2396</v>
      </c>
    </row>
    <row r="823" spans="1:2" x14ac:dyDescent="0.2">
      <c r="A823" s="16" t="s">
        <v>1183</v>
      </c>
      <c r="B823" s="16" t="s">
        <v>2386</v>
      </c>
    </row>
    <row r="824" spans="1:2" x14ac:dyDescent="0.2">
      <c r="A824" s="16" t="s">
        <v>1184</v>
      </c>
      <c r="B824" s="16" t="s">
        <v>2435</v>
      </c>
    </row>
    <row r="825" spans="1:2" x14ac:dyDescent="0.2">
      <c r="A825" s="16" t="s">
        <v>1185</v>
      </c>
      <c r="B825" s="16" t="s">
        <v>2436</v>
      </c>
    </row>
    <row r="826" spans="1:2" x14ac:dyDescent="0.2">
      <c r="A826" s="16" t="s">
        <v>1186</v>
      </c>
      <c r="B826" s="16" t="s">
        <v>2412</v>
      </c>
    </row>
    <row r="827" spans="1:2" x14ac:dyDescent="0.2">
      <c r="A827" s="16" t="s">
        <v>1187</v>
      </c>
      <c r="B827" s="16" t="s">
        <v>2413</v>
      </c>
    </row>
    <row r="828" spans="1:2" x14ac:dyDescent="0.2">
      <c r="A828" s="16" t="s">
        <v>1188</v>
      </c>
      <c r="B828" s="16" t="s">
        <v>2393</v>
      </c>
    </row>
    <row r="829" spans="1:2" x14ac:dyDescent="0.2">
      <c r="A829" s="16" t="s">
        <v>1189</v>
      </c>
      <c r="B829" s="16" t="s">
        <v>2395</v>
      </c>
    </row>
    <row r="830" spans="1:2" x14ac:dyDescent="0.2">
      <c r="A830" s="16" t="s">
        <v>1190</v>
      </c>
      <c r="B830" s="16" t="s">
        <v>2437</v>
      </c>
    </row>
    <row r="831" spans="1:2" x14ac:dyDescent="0.2">
      <c r="A831" s="16" t="s">
        <v>1191</v>
      </c>
      <c r="B831" s="16" t="s">
        <v>2438</v>
      </c>
    </row>
    <row r="832" spans="1:2" x14ac:dyDescent="0.2">
      <c r="A832" s="16" t="s">
        <v>1192</v>
      </c>
      <c r="B832" s="16" t="s">
        <v>2439</v>
      </c>
    </row>
    <row r="833" spans="1:2" x14ac:dyDescent="0.2">
      <c r="A833" s="16" t="s">
        <v>1193</v>
      </c>
      <c r="B833" s="16" t="s">
        <v>2440</v>
      </c>
    </row>
    <row r="834" spans="1:2" x14ac:dyDescent="0.2">
      <c r="A834" s="16" t="s">
        <v>1194</v>
      </c>
      <c r="B834" s="16" t="s">
        <v>2382</v>
      </c>
    </row>
    <row r="835" spans="1:2" x14ac:dyDescent="0.2">
      <c r="A835" s="16" t="s">
        <v>1195</v>
      </c>
      <c r="B835" s="16" t="s">
        <v>2424</v>
      </c>
    </row>
    <row r="836" spans="1:2" x14ac:dyDescent="0.2">
      <c r="A836" s="16" t="s">
        <v>1196</v>
      </c>
      <c r="B836" s="16" t="s">
        <v>2441</v>
      </c>
    </row>
    <row r="837" spans="1:2" x14ac:dyDescent="0.2">
      <c r="A837" s="16" t="s">
        <v>1197</v>
      </c>
      <c r="B837" s="16" t="s">
        <v>2420</v>
      </c>
    </row>
    <row r="838" spans="1:2" x14ac:dyDescent="0.2">
      <c r="A838" s="16" t="s">
        <v>1198</v>
      </c>
      <c r="B838" s="16" t="s">
        <v>2416</v>
      </c>
    </row>
    <row r="839" spans="1:2" x14ac:dyDescent="0.2">
      <c r="A839" s="16" t="s">
        <v>1199</v>
      </c>
      <c r="B839" s="16" t="s">
        <v>2383</v>
      </c>
    </row>
    <row r="840" spans="1:2" x14ac:dyDescent="0.2">
      <c r="A840" s="16" t="s">
        <v>1200</v>
      </c>
      <c r="B840" s="16" t="s">
        <v>2443</v>
      </c>
    </row>
    <row r="841" spans="1:2" x14ac:dyDescent="0.2">
      <c r="A841" s="16" t="s">
        <v>1201</v>
      </c>
      <c r="B841" s="16" t="s">
        <v>2406</v>
      </c>
    </row>
    <row r="842" spans="1:2" x14ac:dyDescent="0.2">
      <c r="A842" s="16" t="s">
        <v>1202</v>
      </c>
      <c r="B842" s="16" t="s">
        <v>2422</v>
      </c>
    </row>
    <row r="843" spans="1:2" x14ac:dyDescent="0.2">
      <c r="A843" s="16" t="s">
        <v>1203</v>
      </c>
      <c r="B843" s="16" t="s">
        <v>2442</v>
      </c>
    </row>
    <row r="844" spans="1:2" x14ac:dyDescent="0.2">
      <c r="A844" s="16" t="s">
        <v>1204</v>
      </c>
      <c r="B844" s="16" t="s">
        <v>2403</v>
      </c>
    </row>
    <row r="845" spans="1:2" x14ac:dyDescent="0.2">
      <c r="A845" s="16" t="s">
        <v>1205</v>
      </c>
      <c r="B845" s="16" t="s">
        <v>2384</v>
      </c>
    </row>
    <row r="846" spans="1:2" x14ac:dyDescent="0.2">
      <c r="A846" s="16" t="s">
        <v>1206</v>
      </c>
      <c r="B846" s="16" t="s">
        <v>2444</v>
      </c>
    </row>
    <row r="847" spans="1:2" x14ac:dyDescent="0.2">
      <c r="A847" s="16" t="s">
        <v>1207</v>
      </c>
      <c r="B847" s="16" t="s">
        <v>2414</v>
      </c>
    </row>
    <row r="848" spans="1:2" x14ac:dyDescent="0.2">
      <c r="A848" s="16" t="s">
        <v>1208</v>
      </c>
      <c r="B848" s="16" t="s">
        <v>2404</v>
      </c>
    </row>
    <row r="849" spans="1:2" x14ac:dyDescent="0.2">
      <c r="A849" s="16" t="s">
        <v>1209</v>
      </c>
      <c r="B849" s="16" t="s">
        <v>2428</v>
      </c>
    </row>
    <row r="850" spans="1:2" x14ac:dyDescent="0.2">
      <c r="A850" s="16" t="s">
        <v>1210</v>
      </c>
      <c r="B850" s="16" t="s">
        <v>2392</v>
      </c>
    </row>
    <row r="851" spans="1:2" x14ac:dyDescent="0.2">
      <c r="A851" s="16" t="s">
        <v>1211</v>
      </c>
      <c r="B851" s="16" t="s">
        <v>2391</v>
      </c>
    </row>
    <row r="852" spans="1:2" x14ac:dyDescent="0.2">
      <c r="A852" s="16" t="s">
        <v>1212</v>
      </c>
      <c r="B852" s="16" t="s">
        <v>2417</v>
      </c>
    </row>
    <row r="853" spans="1:2" x14ac:dyDescent="0.2">
      <c r="A853" s="16" t="s">
        <v>1213</v>
      </c>
      <c r="B853" s="16" t="s">
        <v>2432</v>
      </c>
    </row>
    <row r="854" spans="1:2" x14ac:dyDescent="0.2">
      <c r="A854" s="16" t="s">
        <v>1214</v>
      </c>
      <c r="B854" s="16" t="s">
        <v>2433</v>
      </c>
    </row>
    <row r="855" spans="1:2" x14ac:dyDescent="0.2">
      <c r="A855" s="16" t="s">
        <v>1215</v>
      </c>
      <c r="B855" s="16" t="s">
        <v>2405</v>
      </c>
    </row>
    <row r="856" spans="1:2" x14ac:dyDescent="0.2">
      <c r="A856" s="16" t="s">
        <v>1216</v>
      </c>
      <c r="B856" s="16" t="s">
        <v>2385</v>
      </c>
    </row>
    <row r="857" spans="1:2" x14ac:dyDescent="0.2">
      <c r="A857" s="16" t="s">
        <v>1217</v>
      </c>
      <c r="B857" s="16" t="s">
        <v>2409</v>
      </c>
    </row>
    <row r="858" spans="1:2" x14ac:dyDescent="0.2">
      <c r="A858" s="16" t="s">
        <v>1218</v>
      </c>
      <c r="B858" s="16" t="s">
        <v>2430</v>
      </c>
    </row>
    <row r="859" spans="1:2" x14ac:dyDescent="0.2">
      <c r="A859" s="16" t="s">
        <v>1219</v>
      </c>
      <c r="B859" s="16" t="s">
        <v>2411</v>
      </c>
    </row>
    <row r="860" spans="1:2" x14ac:dyDescent="0.2">
      <c r="A860" s="16" t="s">
        <v>1220</v>
      </c>
      <c r="B860" s="16" t="s">
        <v>2410</v>
      </c>
    </row>
    <row r="861" spans="1:2" x14ac:dyDescent="0.2">
      <c r="A861" s="16" t="s">
        <v>1221</v>
      </c>
      <c r="B861" s="16" t="s">
        <v>2421</v>
      </c>
    </row>
    <row r="862" spans="1:2" x14ac:dyDescent="0.2">
      <c r="A862" s="16" t="s">
        <v>1222</v>
      </c>
      <c r="B862" s="16" t="s">
        <v>2400</v>
      </c>
    </row>
    <row r="863" spans="1:2" x14ac:dyDescent="0.2">
      <c r="A863" s="16" t="s">
        <v>1223</v>
      </c>
      <c r="B863" s="16" t="s">
        <v>2399</v>
      </c>
    </row>
    <row r="864" spans="1:2" x14ac:dyDescent="0.2">
      <c r="A864" s="16" t="s">
        <v>1224</v>
      </c>
      <c r="B864" s="16" t="s">
        <v>2446</v>
      </c>
    </row>
    <row r="865" spans="1:2" x14ac:dyDescent="0.2">
      <c r="A865" s="16" t="s">
        <v>1225</v>
      </c>
      <c r="B865" s="16" t="s">
        <v>2381</v>
      </c>
    </row>
    <row r="866" spans="1:2" x14ac:dyDescent="0.2">
      <c r="A866" s="16" t="s">
        <v>1226</v>
      </c>
      <c r="B866" s="16" t="s">
        <v>2390</v>
      </c>
    </row>
    <row r="867" spans="1:2" x14ac:dyDescent="0.2">
      <c r="A867" s="16" t="s">
        <v>1227</v>
      </c>
      <c r="B867" s="16" t="s">
        <v>2407</v>
      </c>
    </row>
    <row r="868" spans="1:2" x14ac:dyDescent="0.2">
      <c r="A868" s="16" t="s">
        <v>1228</v>
      </c>
      <c r="B868" s="16" t="s">
        <v>2431</v>
      </c>
    </row>
    <row r="869" spans="1:2" x14ac:dyDescent="0.2">
      <c r="A869" s="16" t="s">
        <v>1229</v>
      </c>
      <c r="B869" s="16" t="s">
        <v>2447</v>
      </c>
    </row>
    <row r="870" spans="1:2" x14ac:dyDescent="0.2">
      <c r="A870" s="16" t="s">
        <v>1230</v>
      </c>
      <c r="B870" s="16" t="s">
        <v>2448</v>
      </c>
    </row>
    <row r="871" spans="1:2" x14ac:dyDescent="0.2">
      <c r="A871" s="16" t="s">
        <v>1231</v>
      </c>
      <c r="B871" s="16" t="s">
        <v>2408</v>
      </c>
    </row>
    <row r="872" spans="1:2" x14ac:dyDescent="0.2">
      <c r="A872" s="16" t="s">
        <v>1232</v>
      </c>
      <c r="B872" s="16" t="s">
        <v>2426</v>
      </c>
    </row>
    <row r="873" spans="1:2" x14ac:dyDescent="0.2">
      <c r="A873" s="16" t="s">
        <v>1233</v>
      </c>
      <c r="B873" s="16" t="s">
        <v>2445</v>
      </c>
    </row>
    <row r="874" spans="1:2" x14ac:dyDescent="0.2">
      <c r="A874" s="16" t="s">
        <v>1234</v>
      </c>
      <c r="B874" s="16" t="s">
        <v>2427</v>
      </c>
    </row>
    <row r="875" spans="1:2" x14ac:dyDescent="0.2">
      <c r="A875" s="16" t="s">
        <v>1235</v>
      </c>
      <c r="B875" s="16" t="s">
        <v>2401</v>
      </c>
    </row>
    <row r="876" spans="1:2" x14ac:dyDescent="0.2">
      <c r="A876" s="16" t="s">
        <v>1236</v>
      </c>
      <c r="B876" s="16" t="s">
        <v>2418</v>
      </c>
    </row>
    <row r="877" spans="1:2" x14ac:dyDescent="0.2">
      <c r="A877" s="16" t="s">
        <v>1237</v>
      </c>
      <c r="B877" s="16" t="s">
        <v>2425</v>
      </c>
    </row>
    <row r="878" spans="1:2" x14ac:dyDescent="0.2">
      <c r="A878" s="16" t="s">
        <v>1238</v>
      </c>
      <c r="B878" s="16" t="s">
        <v>2387</v>
      </c>
    </row>
    <row r="879" spans="1:2" x14ac:dyDescent="0.2">
      <c r="A879" s="16" t="s">
        <v>1239</v>
      </c>
      <c r="B879" s="16" t="s">
        <v>2388</v>
      </c>
    </row>
    <row r="880" spans="1:2" x14ac:dyDescent="0.2">
      <c r="A880" s="16" t="s">
        <v>1240</v>
      </c>
      <c r="B880" s="16" t="s">
        <v>2394</v>
      </c>
    </row>
    <row r="881" spans="1:2" x14ac:dyDescent="0.2">
      <c r="A881" s="16" t="s">
        <v>1241</v>
      </c>
      <c r="B881" s="16" t="s">
        <v>2402</v>
      </c>
    </row>
    <row r="882" spans="1:2" x14ac:dyDescent="0.2">
      <c r="A882" s="16" t="s">
        <v>1242</v>
      </c>
      <c r="B882" s="16" t="s">
        <v>2423</v>
      </c>
    </row>
    <row r="883" spans="1:2" x14ac:dyDescent="0.2">
      <c r="A883" s="16" t="s">
        <v>1243</v>
      </c>
      <c r="B883" s="16" t="s">
        <v>2397</v>
      </c>
    </row>
    <row r="884" spans="1:2" x14ac:dyDescent="0.2">
      <c r="A884" s="16" t="s">
        <v>1244</v>
      </c>
      <c r="B884" s="16" t="s">
        <v>2419</v>
      </c>
    </row>
    <row r="885" spans="1:2" x14ac:dyDescent="0.2">
      <c r="A885" s="16" t="s">
        <v>1245</v>
      </c>
      <c r="B885" s="16" t="s">
        <v>2380</v>
      </c>
    </row>
    <row r="886" spans="1:2" x14ac:dyDescent="0.2">
      <c r="A886" s="16" t="s">
        <v>1246</v>
      </c>
      <c r="B886" s="16" t="s">
        <v>2415</v>
      </c>
    </row>
    <row r="887" spans="1:2" x14ac:dyDescent="0.2">
      <c r="A887" s="16" t="s">
        <v>1247</v>
      </c>
      <c r="B887" s="16" t="s">
        <v>2389</v>
      </c>
    </row>
    <row r="888" spans="1:2" x14ac:dyDescent="0.2">
      <c r="A888" s="16" t="s">
        <v>1248</v>
      </c>
      <c r="B888" s="16" t="s">
        <v>2817</v>
      </c>
    </row>
    <row r="889" spans="1:2" x14ac:dyDescent="0.2">
      <c r="A889" s="16" t="s">
        <v>1249</v>
      </c>
      <c r="B889" s="16" t="s">
        <v>2895</v>
      </c>
    </row>
    <row r="890" spans="1:2" x14ac:dyDescent="0.2">
      <c r="A890" s="16" t="s">
        <v>1250</v>
      </c>
      <c r="B890" s="16" t="s">
        <v>2894</v>
      </c>
    </row>
    <row r="891" spans="1:2" x14ac:dyDescent="0.2">
      <c r="A891" s="16" t="s">
        <v>1251</v>
      </c>
      <c r="B891" s="16" t="s">
        <v>2896</v>
      </c>
    </row>
    <row r="892" spans="1:2" x14ac:dyDescent="0.2">
      <c r="A892" s="16" t="s">
        <v>1252</v>
      </c>
      <c r="B892" s="16" t="s">
        <v>2818</v>
      </c>
    </row>
    <row r="893" spans="1:2" x14ac:dyDescent="0.2">
      <c r="A893" s="16" t="s">
        <v>1253</v>
      </c>
      <c r="B893" s="16" t="s">
        <v>2835</v>
      </c>
    </row>
    <row r="894" spans="1:2" x14ac:dyDescent="0.2">
      <c r="A894" s="16" t="s">
        <v>1254</v>
      </c>
      <c r="B894" s="16" t="s">
        <v>2828</v>
      </c>
    </row>
    <row r="895" spans="1:2" x14ac:dyDescent="0.2">
      <c r="A895" s="16" t="s">
        <v>1255</v>
      </c>
      <c r="B895" s="16" t="s">
        <v>2822</v>
      </c>
    </row>
    <row r="896" spans="1:2" x14ac:dyDescent="0.2">
      <c r="A896" s="16" t="s">
        <v>1256</v>
      </c>
      <c r="B896" s="16" t="s">
        <v>2819</v>
      </c>
    </row>
    <row r="897" spans="1:2" x14ac:dyDescent="0.2">
      <c r="A897" s="16" t="s">
        <v>1257</v>
      </c>
      <c r="B897" s="16" t="s">
        <v>2827</v>
      </c>
    </row>
    <row r="898" spans="1:2" x14ac:dyDescent="0.2">
      <c r="A898" s="16" t="s">
        <v>1258</v>
      </c>
      <c r="B898" s="16" t="s">
        <v>2823</v>
      </c>
    </row>
    <row r="899" spans="1:2" x14ac:dyDescent="0.2">
      <c r="A899" s="16" t="s">
        <v>1259</v>
      </c>
      <c r="B899" s="16" t="s">
        <v>2830</v>
      </c>
    </row>
    <row r="900" spans="1:2" x14ac:dyDescent="0.2">
      <c r="A900" s="16" t="s">
        <v>1260</v>
      </c>
      <c r="B900" s="16" t="s">
        <v>2832</v>
      </c>
    </row>
    <row r="901" spans="1:2" x14ac:dyDescent="0.2">
      <c r="A901" s="16" t="s">
        <v>1261</v>
      </c>
      <c r="B901" s="16" t="s">
        <v>2824</v>
      </c>
    </row>
    <row r="902" spans="1:2" x14ac:dyDescent="0.2">
      <c r="A902" s="16" t="s">
        <v>1262</v>
      </c>
      <c r="B902" s="16" t="s">
        <v>2833</v>
      </c>
    </row>
    <row r="903" spans="1:2" x14ac:dyDescent="0.2">
      <c r="A903" s="16" t="s">
        <v>1263</v>
      </c>
      <c r="B903" s="16" t="s">
        <v>2821</v>
      </c>
    </row>
    <row r="904" spans="1:2" x14ac:dyDescent="0.2">
      <c r="A904" s="16" t="s">
        <v>1264</v>
      </c>
      <c r="B904" s="16" t="s">
        <v>2820</v>
      </c>
    </row>
    <row r="905" spans="1:2" x14ac:dyDescent="0.2">
      <c r="A905" s="16" t="s">
        <v>1265</v>
      </c>
      <c r="B905" s="16" t="s">
        <v>2831</v>
      </c>
    </row>
    <row r="906" spans="1:2" x14ac:dyDescent="0.2">
      <c r="A906" s="16" t="s">
        <v>1266</v>
      </c>
      <c r="B906" s="16" t="s">
        <v>2826</v>
      </c>
    </row>
    <row r="907" spans="1:2" x14ac:dyDescent="0.2">
      <c r="A907" s="16" t="s">
        <v>1267</v>
      </c>
      <c r="B907" s="16" t="s">
        <v>2825</v>
      </c>
    </row>
    <row r="908" spans="1:2" x14ac:dyDescent="0.2">
      <c r="A908" s="16" t="s">
        <v>1268</v>
      </c>
      <c r="B908" s="16" t="s">
        <v>2829</v>
      </c>
    </row>
    <row r="909" spans="1:2" x14ac:dyDescent="0.2">
      <c r="A909" s="16" t="s">
        <v>1269</v>
      </c>
      <c r="B909" s="16" t="s">
        <v>2834</v>
      </c>
    </row>
    <row r="910" spans="1:2" x14ac:dyDescent="0.2">
      <c r="A910" s="16" t="s">
        <v>1270</v>
      </c>
      <c r="B910" s="16" t="s">
        <v>3515</v>
      </c>
    </row>
    <row r="911" spans="1:2" x14ac:dyDescent="0.2">
      <c r="A911" s="16" t="s">
        <v>1271</v>
      </c>
      <c r="B911" s="16" t="s">
        <v>3532</v>
      </c>
    </row>
    <row r="912" spans="1:2" x14ac:dyDescent="0.2">
      <c r="A912" s="16" t="s">
        <v>1272</v>
      </c>
      <c r="B912" s="16" t="s">
        <v>3533</v>
      </c>
    </row>
    <row r="913" spans="1:2" x14ac:dyDescent="0.2">
      <c r="A913" s="16" t="s">
        <v>1273</v>
      </c>
      <c r="B913" s="16" t="s">
        <v>3579</v>
      </c>
    </row>
    <row r="914" spans="1:2" x14ac:dyDescent="0.2">
      <c r="A914" s="16" t="s">
        <v>1274</v>
      </c>
      <c r="B914" s="16" t="s">
        <v>3516</v>
      </c>
    </row>
    <row r="915" spans="1:2" x14ac:dyDescent="0.2">
      <c r="A915" s="16" t="s">
        <v>1275</v>
      </c>
      <c r="B915" s="16" t="s">
        <v>3397</v>
      </c>
    </row>
    <row r="916" spans="1:2" x14ac:dyDescent="0.2">
      <c r="A916" s="16" t="s">
        <v>1276</v>
      </c>
      <c r="B916" s="16" t="s">
        <v>2814</v>
      </c>
    </row>
    <row r="917" spans="1:2" x14ac:dyDescent="0.2">
      <c r="A917" s="16" t="s">
        <v>1277</v>
      </c>
      <c r="B917" s="16" t="s">
        <v>3562</v>
      </c>
    </row>
    <row r="918" spans="1:2" x14ac:dyDescent="0.2">
      <c r="A918" s="16" t="s">
        <v>1278</v>
      </c>
      <c r="B918" s="16" t="s">
        <v>3393</v>
      </c>
    </row>
    <row r="919" spans="1:2" x14ac:dyDescent="0.2">
      <c r="A919" s="16" t="s">
        <v>1279</v>
      </c>
      <c r="B919" s="16" t="s">
        <v>3546</v>
      </c>
    </row>
    <row r="920" spans="1:2" x14ac:dyDescent="0.2">
      <c r="A920" s="16" t="s">
        <v>1280</v>
      </c>
      <c r="B920" s="16" t="s">
        <v>3531</v>
      </c>
    </row>
    <row r="921" spans="1:2" x14ac:dyDescent="0.2">
      <c r="A921" s="16" t="s">
        <v>1281</v>
      </c>
      <c r="B921" s="16" t="s">
        <v>3606</v>
      </c>
    </row>
    <row r="922" spans="1:2" x14ac:dyDescent="0.2">
      <c r="A922" s="16" t="s">
        <v>1282</v>
      </c>
      <c r="B922" s="16" t="s">
        <v>3597</v>
      </c>
    </row>
    <row r="923" spans="1:2" x14ac:dyDescent="0.2">
      <c r="A923" s="16" t="s">
        <v>1283</v>
      </c>
      <c r="B923" s="16" t="s">
        <v>3629</v>
      </c>
    </row>
    <row r="924" spans="1:2" x14ac:dyDescent="0.2">
      <c r="A924" s="16" t="s">
        <v>1284</v>
      </c>
      <c r="B924" s="16" t="s">
        <v>3514</v>
      </c>
    </row>
    <row r="925" spans="1:2" x14ac:dyDescent="0.2">
      <c r="A925" s="16" t="s">
        <v>1285</v>
      </c>
      <c r="B925" s="16" t="s">
        <v>3621</v>
      </c>
    </row>
    <row r="926" spans="1:2" x14ac:dyDescent="0.2">
      <c r="A926" s="16" t="s">
        <v>1286</v>
      </c>
      <c r="B926" s="16" t="s">
        <v>3630</v>
      </c>
    </row>
    <row r="927" spans="1:2" x14ac:dyDescent="0.2">
      <c r="A927" s="16" t="s">
        <v>1287</v>
      </c>
      <c r="B927" s="16" t="s">
        <v>3631</v>
      </c>
    </row>
    <row r="928" spans="1:2" x14ac:dyDescent="0.2">
      <c r="A928" s="16" t="s">
        <v>1288</v>
      </c>
      <c r="B928" s="16" t="s">
        <v>3565</v>
      </c>
    </row>
    <row r="929" spans="1:2" x14ac:dyDescent="0.2">
      <c r="A929" s="16" t="s">
        <v>1289</v>
      </c>
      <c r="B929" s="16" t="s">
        <v>3353</v>
      </c>
    </row>
    <row r="930" spans="1:2" x14ac:dyDescent="0.2">
      <c r="A930" s="16" t="s">
        <v>1290</v>
      </c>
      <c r="B930" s="16" t="s">
        <v>3329</v>
      </c>
    </row>
    <row r="931" spans="1:2" x14ac:dyDescent="0.2">
      <c r="A931" s="16" t="s">
        <v>1291</v>
      </c>
      <c r="B931" s="16" t="s">
        <v>3602</v>
      </c>
    </row>
    <row r="932" spans="1:2" x14ac:dyDescent="0.2">
      <c r="A932" s="16" t="s">
        <v>1292</v>
      </c>
      <c r="B932" s="16" t="s">
        <v>3527</v>
      </c>
    </row>
    <row r="933" spans="1:2" x14ac:dyDescent="0.2">
      <c r="A933" s="16" t="s">
        <v>1293</v>
      </c>
      <c r="B933" s="16" t="s">
        <v>3604</v>
      </c>
    </row>
    <row r="934" spans="1:2" x14ac:dyDescent="0.2">
      <c r="A934" s="16" t="s">
        <v>1294</v>
      </c>
      <c r="B934" s="16" t="s">
        <v>3610</v>
      </c>
    </row>
    <row r="935" spans="1:2" x14ac:dyDescent="0.2">
      <c r="A935" s="16" t="s">
        <v>1295</v>
      </c>
      <c r="B935" s="16" t="s">
        <v>3599</v>
      </c>
    </row>
    <row r="936" spans="1:2" x14ac:dyDescent="0.2">
      <c r="A936" s="16" t="s">
        <v>1296</v>
      </c>
      <c r="B936" s="16" t="s">
        <v>3589</v>
      </c>
    </row>
    <row r="937" spans="1:2" x14ac:dyDescent="0.2">
      <c r="A937" s="16" t="s">
        <v>1297</v>
      </c>
      <c r="B937" s="16" t="s">
        <v>3578</v>
      </c>
    </row>
    <row r="938" spans="1:2" x14ac:dyDescent="0.2">
      <c r="A938" s="16" t="s">
        <v>1298</v>
      </c>
      <c r="B938" s="16" t="s">
        <v>3222</v>
      </c>
    </row>
    <row r="939" spans="1:2" x14ac:dyDescent="0.2">
      <c r="A939" s="16" t="s">
        <v>1299</v>
      </c>
      <c r="B939" s="16" t="s">
        <v>3476</v>
      </c>
    </row>
    <row r="940" spans="1:2" x14ac:dyDescent="0.2">
      <c r="A940" s="16" t="s">
        <v>1300</v>
      </c>
      <c r="B940" s="16" t="s">
        <v>3550</v>
      </c>
    </row>
    <row r="941" spans="1:2" x14ac:dyDescent="0.2">
      <c r="A941" s="16" t="s">
        <v>1301</v>
      </c>
      <c r="B941" s="16" t="s">
        <v>3354</v>
      </c>
    </row>
    <row r="942" spans="1:2" x14ac:dyDescent="0.2">
      <c r="A942" s="16" t="s">
        <v>1302</v>
      </c>
      <c r="B942" s="16" t="s">
        <v>3622</v>
      </c>
    </row>
    <row r="943" spans="1:2" x14ac:dyDescent="0.2">
      <c r="A943" s="16" t="s">
        <v>1303</v>
      </c>
      <c r="B943" s="16" t="s">
        <v>3563</v>
      </c>
    </row>
    <row r="944" spans="1:2" x14ac:dyDescent="0.2">
      <c r="A944" s="16" t="s">
        <v>1304</v>
      </c>
      <c r="B944" s="16" t="s">
        <v>3566</v>
      </c>
    </row>
    <row r="945" spans="1:2" x14ac:dyDescent="0.2">
      <c r="A945" s="16" t="s">
        <v>1305</v>
      </c>
      <c r="B945" s="16" t="s">
        <v>3564</v>
      </c>
    </row>
    <row r="946" spans="1:2" x14ac:dyDescent="0.2">
      <c r="A946" s="16" t="s">
        <v>1306</v>
      </c>
      <c r="B946" s="16" t="s">
        <v>3510</v>
      </c>
    </row>
    <row r="947" spans="1:2" x14ac:dyDescent="0.2">
      <c r="A947" s="16" t="s">
        <v>1307</v>
      </c>
      <c r="B947" s="16" t="s">
        <v>3363</v>
      </c>
    </row>
    <row r="948" spans="1:2" x14ac:dyDescent="0.2">
      <c r="A948" s="16" t="s">
        <v>1308</v>
      </c>
      <c r="B948" s="16" t="s">
        <v>3359</v>
      </c>
    </row>
    <row r="949" spans="1:2" x14ac:dyDescent="0.2">
      <c r="A949" s="16" t="s">
        <v>1309</v>
      </c>
      <c r="B949" s="16" t="s">
        <v>2600</v>
      </c>
    </row>
    <row r="950" spans="1:2" x14ac:dyDescent="0.2">
      <c r="A950" s="16" t="s">
        <v>1310</v>
      </c>
      <c r="B950" s="16" t="s">
        <v>3590</v>
      </c>
    </row>
    <row r="951" spans="1:2" x14ac:dyDescent="0.2">
      <c r="A951" s="16" t="s">
        <v>1311</v>
      </c>
      <c r="B951" s="16" t="s">
        <v>3591</v>
      </c>
    </row>
    <row r="952" spans="1:2" x14ac:dyDescent="0.2">
      <c r="A952" s="16" t="s">
        <v>1312</v>
      </c>
      <c r="B952" s="16" t="s">
        <v>3640</v>
      </c>
    </row>
    <row r="953" spans="1:2" x14ac:dyDescent="0.2">
      <c r="A953" s="16" t="s">
        <v>1313</v>
      </c>
      <c r="B953" s="16" t="s">
        <v>3555</v>
      </c>
    </row>
    <row r="954" spans="1:2" x14ac:dyDescent="0.2">
      <c r="A954" s="16" t="s">
        <v>1314</v>
      </c>
      <c r="B954" s="16" t="s">
        <v>3609</v>
      </c>
    </row>
    <row r="955" spans="1:2" x14ac:dyDescent="0.2">
      <c r="A955" s="16" t="s">
        <v>1315</v>
      </c>
      <c r="B955" s="16" t="s">
        <v>3508</v>
      </c>
    </row>
    <row r="956" spans="1:2" x14ac:dyDescent="0.2">
      <c r="A956" s="16" t="s">
        <v>1316</v>
      </c>
      <c r="B956" s="16" t="s">
        <v>3507</v>
      </c>
    </row>
    <row r="957" spans="1:2" x14ac:dyDescent="0.2">
      <c r="A957" s="16" t="s">
        <v>1317</v>
      </c>
      <c r="B957" s="16" t="s">
        <v>3394</v>
      </c>
    </row>
    <row r="958" spans="1:2" x14ac:dyDescent="0.2">
      <c r="A958" s="16" t="s">
        <v>1318</v>
      </c>
      <c r="B958" s="16" t="s">
        <v>3618</v>
      </c>
    </row>
    <row r="959" spans="1:2" x14ac:dyDescent="0.2">
      <c r="A959" s="16" t="s">
        <v>1319</v>
      </c>
      <c r="B959" s="16" t="s">
        <v>3594</v>
      </c>
    </row>
    <row r="960" spans="1:2" x14ac:dyDescent="0.2">
      <c r="A960" s="16" t="s">
        <v>1320</v>
      </c>
      <c r="B960" s="16" t="s">
        <v>3580</v>
      </c>
    </row>
    <row r="961" spans="1:2" x14ac:dyDescent="0.2">
      <c r="A961" s="16" t="s">
        <v>1321</v>
      </c>
      <c r="B961" s="16" t="s">
        <v>3587</v>
      </c>
    </row>
    <row r="962" spans="1:2" x14ac:dyDescent="0.2">
      <c r="A962" s="16" t="s">
        <v>1322</v>
      </c>
      <c r="B962" s="16" t="s">
        <v>3586</v>
      </c>
    </row>
    <row r="963" spans="1:2" x14ac:dyDescent="0.2">
      <c r="A963" s="16" t="s">
        <v>1323</v>
      </c>
      <c r="B963" s="16" t="s">
        <v>3472</v>
      </c>
    </row>
    <row r="964" spans="1:2" x14ac:dyDescent="0.2">
      <c r="A964" s="16" t="s">
        <v>1324</v>
      </c>
      <c r="B964" s="16" t="s">
        <v>3395</v>
      </c>
    </row>
    <row r="965" spans="1:2" x14ac:dyDescent="0.2">
      <c r="A965" s="16" t="s">
        <v>1325</v>
      </c>
      <c r="B965" s="16" t="s">
        <v>3475</v>
      </c>
    </row>
    <row r="966" spans="1:2" x14ac:dyDescent="0.2">
      <c r="A966" s="16" t="s">
        <v>1326</v>
      </c>
      <c r="B966" s="16" t="s">
        <v>3613</v>
      </c>
    </row>
    <row r="967" spans="1:2" x14ac:dyDescent="0.2">
      <c r="A967" s="16" t="s">
        <v>1327</v>
      </c>
      <c r="B967" s="16" t="s">
        <v>3038</v>
      </c>
    </row>
    <row r="968" spans="1:2" x14ac:dyDescent="0.2">
      <c r="A968" s="16" t="s">
        <v>1328</v>
      </c>
      <c r="B968" s="16" t="s">
        <v>3593</v>
      </c>
    </row>
    <row r="969" spans="1:2" x14ac:dyDescent="0.2">
      <c r="A969" s="16" t="s">
        <v>1329</v>
      </c>
      <c r="B969" s="16" t="s">
        <v>3592</v>
      </c>
    </row>
    <row r="970" spans="1:2" x14ac:dyDescent="0.2">
      <c r="A970" s="16" t="s">
        <v>1330</v>
      </c>
      <c r="B970" s="16" t="s">
        <v>3639</v>
      </c>
    </row>
    <row r="971" spans="1:2" x14ac:dyDescent="0.2">
      <c r="A971" s="16" t="s">
        <v>1331</v>
      </c>
      <c r="B971" s="16" t="s">
        <v>3623</v>
      </c>
    </row>
    <row r="972" spans="1:2" x14ac:dyDescent="0.2">
      <c r="A972" s="16" t="s">
        <v>1332</v>
      </c>
      <c r="B972" s="16" t="s">
        <v>3577</v>
      </c>
    </row>
    <row r="973" spans="1:2" x14ac:dyDescent="0.2">
      <c r="A973" s="16" t="s">
        <v>1333</v>
      </c>
      <c r="B973" s="16" t="s">
        <v>3035</v>
      </c>
    </row>
    <row r="974" spans="1:2" x14ac:dyDescent="0.2">
      <c r="A974" s="16" t="s">
        <v>1334</v>
      </c>
      <c r="B974" s="16" t="s">
        <v>3506</v>
      </c>
    </row>
    <row r="975" spans="1:2" x14ac:dyDescent="0.2">
      <c r="A975" s="16" t="s">
        <v>1335</v>
      </c>
      <c r="B975" s="16" t="s">
        <v>3396</v>
      </c>
    </row>
    <row r="976" spans="1:2" x14ac:dyDescent="0.2">
      <c r="A976" s="16" t="s">
        <v>1336</v>
      </c>
      <c r="B976" s="16" t="s">
        <v>3547</v>
      </c>
    </row>
    <row r="977" spans="1:2" x14ac:dyDescent="0.2">
      <c r="A977" s="16" t="s">
        <v>1337</v>
      </c>
      <c r="B977" s="16" t="s">
        <v>3553</v>
      </c>
    </row>
    <row r="978" spans="1:2" x14ac:dyDescent="0.2">
      <c r="A978" s="16" t="s">
        <v>1338</v>
      </c>
      <c r="B978" s="16" t="s">
        <v>3616</v>
      </c>
    </row>
    <row r="979" spans="1:2" x14ac:dyDescent="0.2">
      <c r="A979" s="16" t="s">
        <v>1339</v>
      </c>
      <c r="B979" s="16" t="s">
        <v>3549</v>
      </c>
    </row>
    <row r="980" spans="1:2" x14ac:dyDescent="0.2">
      <c r="A980" s="16" t="s">
        <v>1340</v>
      </c>
      <c r="B980" s="16" t="s">
        <v>3505</v>
      </c>
    </row>
    <row r="981" spans="1:2" x14ac:dyDescent="0.2">
      <c r="A981" s="16" t="s">
        <v>1341</v>
      </c>
      <c r="B981" s="16" t="s">
        <v>3504</v>
      </c>
    </row>
    <row r="982" spans="1:2" x14ac:dyDescent="0.2">
      <c r="A982" s="16" t="s">
        <v>1342</v>
      </c>
      <c r="B982" s="16" t="s">
        <v>3534</v>
      </c>
    </row>
    <row r="983" spans="1:2" x14ac:dyDescent="0.2">
      <c r="A983" s="16" t="s">
        <v>1343</v>
      </c>
      <c r="B983" s="16" t="s">
        <v>3524</v>
      </c>
    </row>
    <row r="984" spans="1:2" x14ac:dyDescent="0.2">
      <c r="A984" s="16" t="s">
        <v>1344</v>
      </c>
      <c r="B984" s="16" t="s">
        <v>3526</v>
      </c>
    </row>
    <row r="985" spans="1:2" x14ac:dyDescent="0.2">
      <c r="A985" s="16" t="s">
        <v>1345</v>
      </c>
      <c r="B985" s="16" t="s">
        <v>3638</v>
      </c>
    </row>
    <row r="986" spans="1:2" x14ac:dyDescent="0.2">
      <c r="A986" s="16" t="s">
        <v>1346</v>
      </c>
      <c r="B986" s="16" t="s">
        <v>3355</v>
      </c>
    </row>
    <row r="987" spans="1:2" x14ac:dyDescent="0.2">
      <c r="A987" s="16" t="s">
        <v>1347</v>
      </c>
      <c r="B987" s="16" t="s">
        <v>3588</v>
      </c>
    </row>
    <row r="988" spans="1:2" x14ac:dyDescent="0.2">
      <c r="A988" s="16" t="s">
        <v>1348</v>
      </c>
      <c r="B988" s="16" t="s">
        <v>3541</v>
      </c>
    </row>
    <row r="989" spans="1:2" x14ac:dyDescent="0.2">
      <c r="A989" s="16" t="s">
        <v>1349</v>
      </c>
      <c r="B989" s="16" t="s">
        <v>3611</v>
      </c>
    </row>
    <row r="990" spans="1:2" x14ac:dyDescent="0.2">
      <c r="A990" s="16" t="s">
        <v>1350</v>
      </c>
      <c r="B990" s="16" t="s">
        <v>3554</v>
      </c>
    </row>
    <row r="991" spans="1:2" x14ac:dyDescent="0.2">
      <c r="A991" s="16" t="s">
        <v>1351</v>
      </c>
      <c r="B991" s="16" t="s">
        <v>3542</v>
      </c>
    </row>
    <row r="992" spans="1:2" x14ac:dyDescent="0.2">
      <c r="A992" s="16" t="s">
        <v>1352</v>
      </c>
      <c r="B992" s="16" t="s">
        <v>3624</v>
      </c>
    </row>
    <row r="993" spans="1:2" x14ac:dyDescent="0.2">
      <c r="A993" s="16" t="s">
        <v>1353</v>
      </c>
      <c r="B993" s="16" t="s">
        <v>3581</v>
      </c>
    </row>
    <row r="994" spans="1:2" x14ac:dyDescent="0.2">
      <c r="A994" s="16" t="s">
        <v>1354</v>
      </c>
      <c r="B994" s="16" t="s">
        <v>3477</v>
      </c>
    </row>
    <row r="995" spans="1:2" x14ac:dyDescent="0.2">
      <c r="A995" s="16" t="s">
        <v>1355</v>
      </c>
      <c r="B995" s="16" t="s">
        <v>3037</v>
      </c>
    </row>
    <row r="996" spans="1:2" x14ac:dyDescent="0.2">
      <c r="A996" s="16" t="s">
        <v>1356</v>
      </c>
      <c r="B996" s="16" t="s">
        <v>3535</v>
      </c>
    </row>
    <row r="997" spans="1:2" x14ac:dyDescent="0.2">
      <c r="A997" s="16" t="s">
        <v>1357</v>
      </c>
      <c r="B997" s="16" t="s">
        <v>3536</v>
      </c>
    </row>
    <row r="998" spans="1:2" x14ac:dyDescent="0.2">
      <c r="A998" s="16" t="s">
        <v>1358</v>
      </c>
      <c r="B998" s="16" t="s">
        <v>3537</v>
      </c>
    </row>
    <row r="999" spans="1:2" x14ac:dyDescent="0.2">
      <c r="A999" s="16" t="s">
        <v>1359</v>
      </c>
      <c r="B999" s="16" t="s">
        <v>3538</v>
      </c>
    </row>
    <row r="1000" spans="1:2" x14ac:dyDescent="0.2">
      <c r="A1000" s="16" t="s">
        <v>1360</v>
      </c>
      <c r="B1000" s="16" t="s">
        <v>3539</v>
      </c>
    </row>
    <row r="1001" spans="1:2" x14ac:dyDescent="0.2">
      <c r="A1001" s="16" t="s">
        <v>1361</v>
      </c>
      <c r="B1001" s="16" t="s">
        <v>3601</v>
      </c>
    </row>
    <row r="1002" spans="1:2" x14ac:dyDescent="0.2">
      <c r="A1002" s="16" t="s">
        <v>1362</v>
      </c>
      <c r="B1002" s="16" t="s">
        <v>2531</v>
      </c>
    </row>
    <row r="1003" spans="1:2" x14ac:dyDescent="0.2">
      <c r="A1003" s="16" t="s">
        <v>1363</v>
      </c>
      <c r="B1003" s="16" t="s">
        <v>3496</v>
      </c>
    </row>
    <row r="1004" spans="1:2" x14ac:dyDescent="0.2">
      <c r="A1004" s="16" t="s">
        <v>1364</v>
      </c>
      <c r="B1004" s="16" t="s">
        <v>3385</v>
      </c>
    </row>
    <row r="1005" spans="1:2" x14ac:dyDescent="0.2">
      <c r="A1005" s="16" t="s">
        <v>1365</v>
      </c>
      <c r="B1005" s="16" t="s">
        <v>3503</v>
      </c>
    </row>
    <row r="1006" spans="1:2" x14ac:dyDescent="0.2">
      <c r="A1006" s="16" t="s">
        <v>1366</v>
      </c>
      <c r="B1006" s="16" t="s">
        <v>3560</v>
      </c>
    </row>
    <row r="1007" spans="1:2" x14ac:dyDescent="0.2">
      <c r="A1007" s="16" t="s">
        <v>1367</v>
      </c>
      <c r="B1007" s="16" t="s">
        <v>3561</v>
      </c>
    </row>
    <row r="1008" spans="1:2" x14ac:dyDescent="0.2">
      <c r="A1008" s="16" t="s">
        <v>1368</v>
      </c>
      <c r="B1008" s="16" t="s">
        <v>3502</v>
      </c>
    </row>
    <row r="1009" spans="1:2" x14ac:dyDescent="0.2">
      <c r="A1009" s="16" t="s">
        <v>1369</v>
      </c>
      <c r="B1009" s="16" t="s">
        <v>3614</v>
      </c>
    </row>
    <row r="1010" spans="1:2" x14ac:dyDescent="0.2">
      <c r="A1010" s="16" t="s">
        <v>1370</v>
      </c>
      <c r="B1010" s="16" t="s">
        <v>3501</v>
      </c>
    </row>
    <row r="1011" spans="1:2" x14ac:dyDescent="0.2">
      <c r="A1011" s="16" t="s">
        <v>1371</v>
      </c>
      <c r="B1011" s="16" t="s">
        <v>3398</v>
      </c>
    </row>
    <row r="1012" spans="1:2" x14ac:dyDescent="0.2">
      <c r="A1012" s="16" t="s">
        <v>1372</v>
      </c>
      <c r="B1012" s="16" t="s">
        <v>3582</v>
      </c>
    </row>
    <row r="1013" spans="1:2" x14ac:dyDescent="0.2">
      <c r="A1013" s="16" t="s">
        <v>1373</v>
      </c>
      <c r="B1013" s="16" t="s">
        <v>3625</v>
      </c>
    </row>
    <row r="1014" spans="1:2" x14ac:dyDescent="0.2">
      <c r="A1014" s="16" t="s">
        <v>1374</v>
      </c>
      <c r="B1014" s="16" t="s">
        <v>3596</v>
      </c>
    </row>
    <row r="1015" spans="1:2" x14ac:dyDescent="0.2">
      <c r="A1015" s="16" t="s">
        <v>1375</v>
      </c>
      <c r="B1015" s="16" t="s">
        <v>3478</v>
      </c>
    </row>
    <row r="1016" spans="1:2" x14ac:dyDescent="0.2">
      <c r="A1016" s="16" t="s">
        <v>1376</v>
      </c>
      <c r="B1016" s="16" t="s">
        <v>3036</v>
      </c>
    </row>
    <row r="1017" spans="1:2" x14ac:dyDescent="0.2">
      <c r="A1017" s="16" t="s">
        <v>1377</v>
      </c>
      <c r="B1017" s="16" t="s">
        <v>3598</v>
      </c>
    </row>
    <row r="1018" spans="1:2" x14ac:dyDescent="0.2">
      <c r="A1018" s="16" t="s">
        <v>1378</v>
      </c>
      <c r="B1018" s="16" t="s">
        <v>3626</v>
      </c>
    </row>
    <row r="1019" spans="1:2" x14ac:dyDescent="0.2">
      <c r="A1019" s="16" t="s">
        <v>1379</v>
      </c>
      <c r="B1019" s="16" t="s">
        <v>3585</v>
      </c>
    </row>
    <row r="1020" spans="1:2" x14ac:dyDescent="0.2">
      <c r="A1020" s="16" t="s">
        <v>1380</v>
      </c>
      <c r="B1020" s="16" t="s">
        <v>3552</v>
      </c>
    </row>
    <row r="1021" spans="1:2" x14ac:dyDescent="0.2">
      <c r="A1021" s="16" t="s">
        <v>1381</v>
      </c>
      <c r="B1021" s="16" t="s">
        <v>3039</v>
      </c>
    </row>
    <row r="1022" spans="1:2" x14ac:dyDescent="0.2">
      <c r="A1022" s="16" t="s">
        <v>1382</v>
      </c>
      <c r="B1022" s="16" t="s">
        <v>3595</v>
      </c>
    </row>
    <row r="1023" spans="1:2" x14ac:dyDescent="0.2">
      <c r="A1023" s="16" t="s">
        <v>1383</v>
      </c>
      <c r="B1023" s="16" t="s">
        <v>3500</v>
      </c>
    </row>
    <row r="1024" spans="1:2" x14ac:dyDescent="0.2">
      <c r="A1024" s="16" t="s">
        <v>1384</v>
      </c>
      <c r="B1024" s="16" t="s">
        <v>3386</v>
      </c>
    </row>
    <row r="1025" spans="1:2" x14ac:dyDescent="0.2">
      <c r="A1025" s="16" t="s">
        <v>1385</v>
      </c>
      <c r="B1025" s="16" t="s">
        <v>3499</v>
      </c>
    </row>
    <row r="1026" spans="1:2" x14ac:dyDescent="0.2">
      <c r="A1026" s="16" t="s">
        <v>1386</v>
      </c>
      <c r="B1026" s="16" t="s">
        <v>3576</v>
      </c>
    </row>
    <row r="1027" spans="1:2" x14ac:dyDescent="0.2">
      <c r="A1027" s="16" t="s">
        <v>1387</v>
      </c>
      <c r="B1027" s="16" t="s">
        <v>3570</v>
      </c>
    </row>
    <row r="1028" spans="1:2" x14ac:dyDescent="0.2">
      <c r="A1028" s="16" t="s">
        <v>1388</v>
      </c>
      <c r="B1028" s="16" t="s">
        <v>3551</v>
      </c>
    </row>
    <row r="1029" spans="1:2" x14ac:dyDescent="0.2">
      <c r="A1029" s="16" t="s">
        <v>1389</v>
      </c>
      <c r="B1029" s="16" t="s">
        <v>3548</v>
      </c>
    </row>
    <row r="1030" spans="1:2" x14ac:dyDescent="0.2">
      <c r="A1030" s="16" t="s">
        <v>1390</v>
      </c>
      <c r="B1030" s="16" t="s">
        <v>3498</v>
      </c>
    </row>
    <row r="1031" spans="1:2" x14ac:dyDescent="0.2">
      <c r="A1031" s="16" t="s">
        <v>1391</v>
      </c>
      <c r="B1031" s="16" t="s">
        <v>3567</v>
      </c>
    </row>
    <row r="1032" spans="1:2" x14ac:dyDescent="0.2">
      <c r="A1032" s="16" t="s">
        <v>1392</v>
      </c>
      <c r="B1032" s="16" t="s">
        <v>3608</v>
      </c>
    </row>
    <row r="1033" spans="1:2" x14ac:dyDescent="0.2">
      <c r="A1033" s="16" t="s">
        <v>1393</v>
      </c>
      <c r="B1033" s="16" t="s">
        <v>3615</v>
      </c>
    </row>
    <row r="1034" spans="1:2" x14ac:dyDescent="0.2">
      <c r="A1034" s="16" t="s">
        <v>1394</v>
      </c>
      <c r="B1034" s="16" t="s">
        <v>3473</v>
      </c>
    </row>
    <row r="1035" spans="1:2" x14ac:dyDescent="0.2">
      <c r="A1035" s="16" t="s">
        <v>1395</v>
      </c>
      <c r="B1035" s="16" t="s">
        <v>3627</v>
      </c>
    </row>
    <row r="1036" spans="1:2" x14ac:dyDescent="0.2">
      <c r="A1036" s="16" t="s">
        <v>1396</v>
      </c>
      <c r="B1036" s="16" t="s">
        <v>3641</v>
      </c>
    </row>
    <row r="1037" spans="1:2" x14ac:dyDescent="0.2">
      <c r="A1037" s="16" t="s">
        <v>1397</v>
      </c>
      <c r="B1037" s="16" t="s">
        <v>3513</v>
      </c>
    </row>
    <row r="1038" spans="1:2" x14ac:dyDescent="0.2">
      <c r="A1038" s="16" t="s">
        <v>1398</v>
      </c>
      <c r="B1038" s="16" t="s">
        <v>3556</v>
      </c>
    </row>
    <row r="1039" spans="1:2" x14ac:dyDescent="0.2">
      <c r="A1039" s="16" t="s">
        <v>1399</v>
      </c>
      <c r="B1039" s="16" t="s">
        <v>3390</v>
      </c>
    </row>
    <row r="1040" spans="1:2" x14ac:dyDescent="0.2">
      <c r="A1040" s="16" t="s">
        <v>1400</v>
      </c>
      <c r="B1040" s="16" t="s">
        <v>3388</v>
      </c>
    </row>
    <row r="1041" spans="1:2" x14ac:dyDescent="0.2">
      <c r="A1041" s="16" t="s">
        <v>1401</v>
      </c>
      <c r="B1041" s="16" t="s">
        <v>3545</v>
      </c>
    </row>
    <row r="1042" spans="1:2" x14ac:dyDescent="0.2">
      <c r="A1042" s="16" t="s">
        <v>1402</v>
      </c>
      <c r="B1042" s="16" t="s">
        <v>3383</v>
      </c>
    </row>
    <row r="1043" spans="1:2" x14ac:dyDescent="0.2">
      <c r="A1043" s="16" t="s">
        <v>1403</v>
      </c>
      <c r="B1043" s="16" t="s">
        <v>3356</v>
      </c>
    </row>
    <row r="1044" spans="1:2" x14ac:dyDescent="0.2">
      <c r="A1044" s="16" t="s">
        <v>1404</v>
      </c>
      <c r="B1044" s="16" t="s">
        <v>3364</v>
      </c>
    </row>
    <row r="1045" spans="1:2" x14ac:dyDescent="0.2">
      <c r="A1045" s="16" t="s">
        <v>1405</v>
      </c>
      <c r="B1045" s="16" t="s">
        <v>3628</v>
      </c>
    </row>
    <row r="1046" spans="1:2" x14ac:dyDescent="0.2">
      <c r="A1046" s="16" t="s">
        <v>1406</v>
      </c>
      <c r="B1046" s="16" t="s">
        <v>3387</v>
      </c>
    </row>
    <row r="1047" spans="1:2" x14ac:dyDescent="0.2">
      <c r="A1047" s="16" t="s">
        <v>1407</v>
      </c>
      <c r="B1047" s="16" t="s">
        <v>3471</v>
      </c>
    </row>
    <row r="1048" spans="1:2" x14ac:dyDescent="0.2">
      <c r="A1048" s="16" t="s">
        <v>1408</v>
      </c>
      <c r="B1048" s="16" t="s">
        <v>3474</v>
      </c>
    </row>
    <row r="1049" spans="1:2" x14ac:dyDescent="0.2">
      <c r="A1049" s="16" t="s">
        <v>1409</v>
      </c>
      <c r="B1049" s="16" t="s">
        <v>3605</v>
      </c>
    </row>
    <row r="1050" spans="1:2" x14ac:dyDescent="0.2">
      <c r="A1050" s="16" t="s">
        <v>1410</v>
      </c>
      <c r="B1050" s="16" t="s">
        <v>3543</v>
      </c>
    </row>
    <row r="1051" spans="1:2" x14ac:dyDescent="0.2">
      <c r="A1051" s="16" t="s">
        <v>1411</v>
      </c>
      <c r="B1051" s="16" t="s">
        <v>3384</v>
      </c>
    </row>
    <row r="1052" spans="1:2" x14ac:dyDescent="0.2">
      <c r="A1052" s="16" t="s">
        <v>1412</v>
      </c>
      <c r="B1052" s="16" t="s">
        <v>3040</v>
      </c>
    </row>
    <row r="1053" spans="1:2" x14ac:dyDescent="0.2">
      <c r="A1053" s="16" t="s">
        <v>1413</v>
      </c>
      <c r="B1053" s="16" t="s">
        <v>3607</v>
      </c>
    </row>
    <row r="1054" spans="1:2" x14ac:dyDescent="0.2">
      <c r="A1054" s="16" t="s">
        <v>1414</v>
      </c>
      <c r="B1054" s="16" t="s">
        <v>3603</v>
      </c>
    </row>
    <row r="1055" spans="1:2" x14ac:dyDescent="0.2">
      <c r="A1055" s="16" t="s">
        <v>1415</v>
      </c>
      <c r="B1055" s="16" t="s">
        <v>3583</v>
      </c>
    </row>
    <row r="1056" spans="1:2" x14ac:dyDescent="0.2">
      <c r="A1056" s="16" t="s">
        <v>1416</v>
      </c>
      <c r="B1056" s="16" t="s">
        <v>2704</v>
      </c>
    </row>
    <row r="1057" spans="1:2" x14ac:dyDescent="0.2">
      <c r="A1057" s="16" t="s">
        <v>1417</v>
      </c>
      <c r="B1057" s="16" t="s">
        <v>3544</v>
      </c>
    </row>
    <row r="1058" spans="1:2" x14ac:dyDescent="0.2">
      <c r="A1058" s="16" t="s">
        <v>1418</v>
      </c>
      <c r="B1058" s="16" t="s">
        <v>3525</v>
      </c>
    </row>
    <row r="1059" spans="1:2" x14ac:dyDescent="0.2">
      <c r="A1059" s="16" t="s">
        <v>1419</v>
      </c>
      <c r="B1059" s="16" t="s">
        <v>3497</v>
      </c>
    </row>
    <row r="1060" spans="1:2" x14ac:dyDescent="0.2">
      <c r="A1060" s="16" t="s">
        <v>1420</v>
      </c>
      <c r="B1060" s="16" t="s">
        <v>3511</v>
      </c>
    </row>
    <row r="1061" spans="1:2" x14ac:dyDescent="0.2">
      <c r="A1061" s="16" t="s">
        <v>1421</v>
      </c>
      <c r="B1061" s="16" t="s">
        <v>3612</v>
      </c>
    </row>
    <row r="1062" spans="1:2" x14ac:dyDescent="0.2">
      <c r="A1062" s="16" t="s">
        <v>1422</v>
      </c>
      <c r="B1062" s="16" t="s">
        <v>3389</v>
      </c>
    </row>
    <row r="1063" spans="1:2" x14ac:dyDescent="0.2">
      <c r="A1063" s="16" t="s">
        <v>1423</v>
      </c>
      <c r="B1063" s="16" t="s">
        <v>3512</v>
      </c>
    </row>
    <row r="1064" spans="1:2" x14ac:dyDescent="0.2">
      <c r="A1064" s="16" t="s">
        <v>1424</v>
      </c>
      <c r="B1064" s="16" t="s">
        <v>3509</v>
      </c>
    </row>
    <row r="1065" spans="1:2" x14ac:dyDescent="0.2">
      <c r="A1065" s="16" t="s">
        <v>1425</v>
      </c>
      <c r="B1065" s="16" t="s">
        <v>3568</v>
      </c>
    </row>
    <row r="1066" spans="1:2" x14ac:dyDescent="0.2">
      <c r="A1066" s="16" t="s">
        <v>1426</v>
      </c>
      <c r="B1066" s="16" t="s">
        <v>2736</v>
      </c>
    </row>
    <row r="1067" spans="1:2" x14ac:dyDescent="0.2">
      <c r="A1067" s="16" t="s">
        <v>1427</v>
      </c>
      <c r="B1067" s="16" t="s">
        <v>3619</v>
      </c>
    </row>
    <row r="1068" spans="1:2" x14ac:dyDescent="0.2">
      <c r="A1068" s="16" t="s">
        <v>1428</v>
      </c>
      <c r="B1068" s="16" t="s">
        <v>3391</v>
      </c>
    </row>
    <row r="1069" spans="1:2" x14ac:dyDescent="0.2">
      <c r="A1069" s="16" t="s">
        <v>1429</v>
      </c>
      <c r="B1069" s="16" t="s">
        <v>3540</v>
      </c>
    </row>
    <row r="1070" spans="1:2" x14ac:dyDescent="0.2">
      <c r="A1070" s="16" t="s">
        <v>1430</v>
      </c>
      <c r="B1070" s="16" t="s">
        <v>3600</v>
      </c>
    </row>
    <row r="1071" spans="1:2" x14ac:dyDescent="0.2">
      <c r="A1071" s="16" t="s">
        <v>1431</v>
      </c>
      <c r="B1071" s="16" t="s">
        <v>3569</v>
      </c>
    </row>
    <row r="1072" spans="1:2" x14ac:dyDescent="0.2">
      <c r="A1072" s="16" t="s">
        <v>1432</v>
      </c>
      <c r="B1072" s="16" t="s">
        <v>3573</v>
      </c>
    </row>
    <row r="1073" spans="1:2" x14ac:dyDescent="0.2">
      <c r="A1073" s="16" t="s">
        <v>1433</v>
      </c>
      <c r="B1073" s="16" t="s">
        <v>3574</v>
      </c>
    </row>
    <row r="1074" spans="1:2" x14ac:dyDescent="0.2">
      <c r="A1074" s="16" t="s">
        <v>1434</v>
      </c>
      <c r="B1074" s="16" t="s">
        <v>3575</v>
      </c>
    </row>
    <row r="1075" spans="1:2" x14ac:dyDescent="0.2">
      <c r="A1075" s="16" t="s">
        <v>1435</v>
      </c>
      <c r="B1075" s="16" t="s">
        <v>3571</v>
      </c>
    </row>
    <row r="1076" spans="1:2" x14ac:dyDescent="0.2">
      <c r="A1076" s="16" t="s">
        <v>1436</v>
      </c>
      <c r="B1076" s="16" t="s">
        <v>3572</v>
      </c>
    </row>
    <row r="1077" spans="1:2" x14ac:dyDescent="0.2">
      <c r="A1077" s="16" t="s">
        <v>1437</v>
      </c>
      <c r="B1077" s="16" t="s">
        <v>3392</v>
      </c>
    </row>
    <row r="1078" spans="1:2" x14ac:dyDescent="0.2">
      <c r="A1078" s="16" t="s">
        <v>1438</v>
      </c>
      <c r="B1078" s="16" t="s">
        <v>3584</v>
      </c>
    </row>
    <row r="1079" spans="1:2" x14ac:dyDescent="0.2">
      <c r="A1079" s="16" t="s">
        <v>1439</v>
      </c>
      <c r="B1079" s="16" t="s">
        <v>3617</v>
      </c>
    </row>
    <row r="1080" spans="1:2" x14ac:dyDescent="0.2">
      <c r="A1080" s="16" t="s">
        <v>1440</v>
      </c>
      <c r="B1080" s="16" t="s">
        <v>3620</v>
      </c>
    </row>
    <row r="1081" spans="1:2" x14ac:dyDescent="0.2">
      <c r="A1081" s="16" t="s">
        <v>1441</v>
      </c>
      <c r="B1081" s="16" t="s">
        <v>3159</v>
      </c>
    </row>
    <row r="1082" spans="1:2" x14ac:dyDescent="0.2">
      <c r="A1082" s="16" t="s">
        <v>1442</v>
      </c>
      <c r="B1082" s="16" t="s">
        <v>3149</v>
      </c>
    </row>
    <row r="1083" spans="1:2" x14ac:dyDescent="0.2">
      <c r="A1083" s="16" t="s">
        <v>1443</v>
      </c>
      <c r="B1083" s="16" t="s">
        <v>3148</v>
      </c>
    </row>
    <row r="1084" spans="1:2" x14ac:dyDescent="0.2">
      <c r="A1084" s="16" t="s">
        <v>1444</v>
      </c>
      <c r="B1084" s="16" t="s">
        <v>3153</v>
      </c>
    </row>
    <row r="1085" spans="1:2" x14ac:dyDescent="0.2">
      <c r="A1085" s="16" t="s">
        <v>1445</v>
      </c>
      <c r="B1085" s="16" t="s">
        <v>3151</v>
      </c>
    </row>
    <row r="1086" spans="1:2" x14ac:dyDescent="0.2">
      <c r="A1086" s="16" t="s">
        <v>1446</v>
      </c>
      <c r="B1086" s="16" t="s">
        <v>3158</v>
      </c>
    </row>
    <row r="1087" spans="1:2" x14ac:dyDescent="0.2">
      <c r="A1087" s="16" t="s">
        <v>1447</v>
      </c>
      <c r="B1087" s="16" t="s">
        <v>3146</v>
      </c>
    </row>
    <row r="1088" spans="1:2" x14ac:dyDescent="0.2">
      <c r="A1088" s="16" t="s">
        <v>1448</v>
      </c>
      <c r="B1088" s="16" t="s">
        <v>3152</v>
      </c>
    </row>
    <row r="1089" spans="1:2" x14ac:dyDescent="0.2">
      <c r="A1089" s="16" t="s">
        <v>1449</v>
      </c>
      <c r="B1089" s="16" t="s">
        <v>3156</v>
      </c>
    </row>
    <row r="1090" spans="1:2" x14ac:dyDescent="0.2">
      <c r="A1090" s="16" t="s">
        <v>1450</v>
      </c>
      <c r="B1090" s="16" t="s">
        <v>3155</v>
      </c>
    </row>
    <row r="1091" spans="1:2" x14ac:dyDescent="0.2">
      <c r="A1091" s="16" t="s">
        <v>1451</v>
      </c>
      <c r="B1091" s="16" t="s">
        <v>3145</v>
      </c>
    </row>
    <row r="1092" spans="1:2" x14ac:dyDescent="0.2">
      <c r="A1092" s="16" t="s">
        <v>1452</v>
      </c>
      <c r="B1092" s="16" t="s">
        <v>3147</v>
      </c>
    </row>
    <row r="1093" spans="1:2" x14ac:dyDescent="0.2">
      <c r="A1093" s="16" t="s">
        <v>1453</v>
      </c>
      <c r="B1093" s="16" t="s">
        <v>3154</v>
      </c>
    </row>
    <row r="1094" spans="1:2" x14ac:dyDescent="0.2">
      <c r="A1094" s="16" t="s">
        <v>1454</v>
      </c>
      <c r="B1094" s="16" t="s">
        <v>3157</v>
      </c>
    </row>
    <row r="1095" spans="1:2" x14ac:dyDescent="0.2">
      <c r="A1095" s="16" t="s">
        <v>1455</v>
      </c>
      <c r="B1095" s="16" t="s">
        <v>3150</v>
      </c>
    </row>
    <row r="1096" spans="1:2" x14ac:dyDescent="0.2">
      <c r="A1096" s="16" t="s">
        <v>1456</v>
      </c>
      <c r="B1096" s="16" t="s">
        <v>2720</v>
      </c>
    </row>
    <row r="1097" spans="1:2" x14ac:dyDescent="0.2">
      <c r="A1097" s="16" t="s">
        <v>1457</v>
      </c>
      <c r="B1097" s="16" t="s">
        <v>2719</v>
      </c>
    </row>
    <row r="1098" spans="1:2" x14ac:dyDescent="0.2">
      <c r="A1098" s="16" t="s">
        <v>1458</v>
      </c>
      <c r="B1098" s="16" t="s">
        <v>2715</v>
      </c>
    </row>
    <row r="1099" spans="1:2" x14ac:dyDescent="0.2">
      <c r="A1099" s="16" t="s">
        <v>1459</v>
      </c>
      <c r="B1099" s="16" t="s">
        <v>2710</v>
      </c>
    </row>
    <row r="1100" spans="1:2" x14ac:dyDescent="0.2">
      <c r="A1100" s="16" t="s">
        <v>1460</v>
      </c>
      <c r="B1100" s="16" t="s">
        <v>2460</v>
      </c>
    </row>
    <row r="1101" spans="1:2" x14ac:dyDescent="0.2">
      <c r="A1101" s="16" t="s">
        <v>1461</v>
      </c>
      <c r="B1101" s="16" t="s">
        <v>2716</v>
      </c>
    </row>
    <row r="1102" spans="1:2" x14ac:dyDescent="0.2">
      <c r="A1102" s="16" t="s">
        <v>1462</v>
      </c>
      <c r="B1102" s="16" t="s">
        <v>2711</v>
      </c>
    </row>
    <row r="1103" spans="1:2" x14ac:dyDescent="0.2">
      <c r="A1103" s="16" t="s">
        <v>1463</v>
      </c>
      <c r="B1103" s="16" t="s">
        <v>2714</v>
      </c>
    </row>
    <row r="1104" spans="1:2" x14ac:dyDescent="0.2">
      <c r="A1104" s="16" t="s">
        <v>1464</v>
      </c>
      <c r="B1104" s="16" t="s">
        <v>2712</v>
      </c>
    </row>
    <row r="1105" spans="1:2" x14ac:dyDescent="0.2">
      <c r="A1105" s="16" t="s">
        <v>1465</v>
      </c>
      <c r="B1105" s="16" t="s">
        <v>2713</v>
      </c>
    </row>
    <row r="1106" spans="1:2" x14ac:dyDescent="0.2">
      <c r="A1106" s="16" t="s">
        <v>1466</v>
      </c>
      <c r="B1106" s="16" t="s">
        <v>2693</v>
      </c>
    </row>
    <row r="1107" spans="1:2" x14ac:dyDescent="0.2">
      <c r="A1107" s="16" t="s">
        <v>1467</v>
      </c>
      <c r="B1107" s="16" t="s">
        <v>2459</v>
      </c>
    </row>
    <row r="1108" spans="1:2" x14ac:dyDescent="0.2">
      <c r="A1108" s="16" t="s">
        <v>1468</v>
      </c>
      <c r="B1108" s="16" t="s">
        <v>3462</v>
      </c>
    </row>
    <row r="1109" spans="1:2" x14ac:dyDescent="0.2">
      <c r="A1109" s="16" t="s">
        <v>1469</v>
      </c>
      <c r="B1109" s="16" t="s">
        <v>3440</v>
      </c>
    </row>
    <row r="1110" spans="1:2" x14ac:dyDescent="0.2">
      <c r="A1110" s="16" t="s">
        <v>1470</v>
      </c>
      <c r="B1110" s="16" t="s">
        <v>3451</v>
      </c>
    </row>
    <row r="1111" spans="1:2" x14ac:dyDescent="0.2">
      <c r="A1111" s="16" t="s">
        <v>1471</v>
      </c>
      <c r="B1111" s="16" t="s">
        <v>3452</v>
      </c>
    </row>
    <row r="1112" spans="1:2" x14ac:dyDescent="0.2">
      <c r="A1112" s="16" t="s">
        <v>1472</v>
      </c>
      <c r="B1112" s="16" t="s">
        <v>2913</v>
      </c>
    </row>
    <row r="1113" spans="1:2" x14ac:dyDescent="0.2">
      <c r="A1113" s="16" t="s">
        <v>1473</v>
      </c>
      <c r="B1113" s="16" t="s">
        <v>3461</v>
      </c>
    </row>
    <row r="1114" spans="1:2" x14ac:dyDescent="0.2">
      <c r="A1114" s="16" t="s">
        <v>1474</v>
      </c>
      <c r="B1114" s="16" t="s">
        <v>2906</v>
      </c>
    </row>
    <row r="1115" spans="1:2" x14ac:dyDescent="0.2">
      <c r="A1115" s="16" t="s">
        <v>1475</v>
      </c>
      <c r="B1115" s="16" t="s">
        <v>2907</v>
      </c>
    </row>
    <row r="1116" spans="1:2" x14ac:dyDescent="0.2">
      <c r="A1116" s="16" t="s">
        <v>1476</v>
      </c>
      <c r="B1116" s="16" t="s">
        <v>3463</v>
      </c>
    </row>
    <row r="1117" spans="1:2" x14ac:dyDescent="0.2">
      <c r="A1117" s="16" t="s">
        <v>1477</v>
      </c>
      <c r="B1117" s="16" t="s">
        <v>3464</v>
      </c>
    </row>
    <row r="1118" spans="1:2" x14ac:dyDescent="0.2">
      <c r="A1118" s="16" t="s">
        <v>1478</v>
      </c>
      <c r="B1118" s="16" t="s">
        <v>3448</v>
      </c>
    </row>
    <row r="1119" spans="1:2" x14ac:dyDescent="0.2">
      <c r="A1119" s="16" t="s">
        <v>1479</v>
      </c>
      <c r="B1119" s="16" t="s">
        <v>3454</v>
      </c>
    </row>
    <row r="1120" spans="1:2" x14ac:dyDescent="0.2">
      <c r="A1120" s="16" t="s">
        <v>1480</v>
      </c>
      <c r="B1120" s="16" t="s">
        <v>3361</v>
      </c>
    </row>
    <row r="1121" spans="1:2" x14ac:dyDescent="0.2">
      <c r="A1121" s="16" t="s">
        <v>1481</v>
      </c>
      <c r="B1121" s="16" t="s">
        <v>3362</v>
      </c>
    </row>
    <row r="1122" spans="1:2" x14ac:dyDescent="0.2">
      <c r="A1122" s="16" t="s">
        <v>1482</v>
      </c>
      <c r="B1122" s="16" t="s">
        <v>2914</v>
      </c>
    </row>
    <row r="1123" spans="1:2" x14ac:dyDescent="0.2">
      <c r="A1123" s="16" t="s">
        <v>1483</v>
      </c>
      <c r="B1123" s="16" t="s">
        <v>3444</v>
      </c>
    </row>
    <row r="1124" spans="1:2" x14ac:dyDescent="0.2">
      <c r="A1124" s="16" t="s">
        <v>1484</v>
      </c>
      <c r="B1124" s="16" t="s">
        <v>2915</v>
      </c>
    </row>
    <row r="1125" spans="1:2" x14ac:dyDescent="0.2">
      <c r="A1125" s="16" t="s">
        <v>1485</v>
      </c>
      <c r="B1125" s="16" t="s">
        <v>3457</v>
      </c>
    </row>
    <row r="1126" spans="1:2" x14ac:dyDescent="0.2">
      <c r="A1126" s="16" t="s">
        <v>1486</v>
      </c>
      <c r="B1126" s="16" t="s">
        <v>2911</v>
      </c>
    </row>
    <row r="1127" spans="1:2" x14ac:dyDescent="0.2">
      <c r="A1127" s="16" t="s">
        <v>1487</v>
      </c>
      <c r="B1127" s="16" t="s">
        <v>3435</v>
      </c>
    </row>
    <row r="1128" spans="1:2" x14ac:dyDescent="0.2">
      <c r="A1128" s="16" t="s">
        <v>1488</v>
      </c>
      <c r="B1128" s="16" t="s">
        <v>3465</v>
      </c>
    </row>
    <row r="1129" spans="1:2" x14ac:dyDescent="0.2">
      <c r="A1129" s="16" t="s">
        <v>1489</v>
      </c>
      <c r="B1129" s="16" t="s">
        <v>3449</v>
      </c>
    </row>
    <row r="1130" spans="1:2" x14ac:dyDescent="0.2">
      <c r="A1130" s="16" t="s">
        <v>1490</v>
      </c>
      <c r="B1130" s="16" t="s">
        <v>3446</v>
      </c>
    </row>
    <row r="1131" spans="1:2" x14ac:dyDescent="0.2">
      <c r="A1131" s="16" t="s">
        <v>1491</v>
      </c>
      <c r="B1131" s="16" t="s">
        <v>3438</v>
      </c>
    </row>
    <row r="1132" spans="1:2" x14ac:dyDescent="0.2">
      <c r="A1132" s="16" t="s">
        <v>1492</v>
      </c>
      <c r="B1132" s="16" t="s">
        <v>3458</v>
      </c>
    </row>
    <row r="1133" spans="1:2" x14ac:dyDescent="0.2">
      <c r="A1133" s="16" t="s">
        <v>1493</v>
      </c>
      <c r="B1133" s="16" t="s">
        <v>3456</v>
      </c>
    </row>
    <row r="1134" spans="1:2" x14ac:dyDescent="0.2">
      <c r="A1134" s="16" t="s">
        <v>1494</v>
      </c>
      <c r="B1134" s="16" t="s">
        <v>3357</v>
      </c>
    </row>
    <row r="1135" spans="1:2" x14ac:dyDescent="0.2">
      <c r="A1135" s="16" t="s">
        <v>1495</v>
      </c>
      <c r="B1135" s="16" t="s">
        <v>3453</v>
      </c>
    </row>
    <row r="1136" spans="1:2" x14ac:dyDescent="0.2">
      <c r="A1136" s="16" t="s">
        <v>1496</v>
      </c>
      <c r="B1136" s="16" t="s">
        <v>3460</v>
      </c>
    </row>
    <row r="1137" spans="1:2" x14ac:dyDescent="0.2">
      <c r="A1137" s="16" t="s">
        <v>1497</v>
      </c>
      <c r="B1137" s="16" t="s">
        <v>2900</v>
      </c>
    </row>
    <row r="1138" spans="1:2" x14ac:dyDescent="0.2">
      <c r="A1138" s="16" t="s">
        <v>1498</v>
      </c>
      <c r="B1138" s="16" t="s">
        <v>2901</v>
      </c>
    </row>
    <row r="1139" spans="1:2" x14ac:dyDescent="0.2">
      <c r="A1139" s="16" t="s">
        <v>1499</v>
      </c>
      <c r="B1139" s="16" t="s">
        <v>3455</v>
      </c>
    </row>
    <row r="1140" spans="1:2" x14ac:dyDescent="0.2">
      <c r="A1140" s="16" t="s">
        <v>1500</v>
      </c>
      <c r="B1140" s="16" t="s">
        <v>2912</v>
      </c>
    </row>
    <row r="1141" spans="1:2" x14ac:dyDescent="0.2">
      <c r="A1141" s="16" t="s">
        <v>1501</v>
      </c>
      <c r="B1141" s="16" t="s">
        <v>2905</v>
      </c>
    </row>
    <row r="1142" spans="1:2" x14ac:dyDescent="0.2">
      <c r="A1142" s="16" t="s">
        <v>1502</v>
      </c>
      <c r="B1142" s="16" t="s">
        <v>3439</v>
      </c>
    </row>
    <row r="1143" spans="1:2" x14ac:dyDescent="0.2">
      <c r="A1143" s="16" t="s">
        <v>1503</v>
      </c>
      <c r="B1143" s="16" t="s">
        <v>3450</v>
      </c>
    </row>
    <row r="1144" spans="1:2" x14ac:dyDescent="0.2">
      <c r="A1144" s="16" t="s">
        <v>1504</v>
      </c>
      <c r="B1144" s="16" t="s">
        <v>3358</v>
      </c>
    </row>
    <row r="1145" spans="1:2" x14ac:dyDescent="0.2">
      <c r="A1145" s="16" t="s">
        <v>1505</v>
      </c>
      <c r="B1145" s="16" t="s">
        <v>2909</v>
      </c>
    </row>
    <row r="1146" spans="1:2" x14ac:dyDescent="0.2">
      <c r="A1146" s="16" t="s">
        <v>1506</v>
      </c>
      <c r="B1146" s="16" t="s">
        <v>2899</v>
      </c>
    </row>
    <row r="1147" spans="1:2" x14ac:dyDescent="0.2">
      <c r="A1147" s="16" t="s">
        <v>1507</v>
      </c>
      <c r="B1147" s="16" t="s">
        <v>3436</v>
      </c>
    </row>
    <row r="1148" spans="1:2" x14ac:dyDescent="0.2">
      <c r="A1148" s="16" t="s">
        <v>1508</v>
      </c>
      <c r="B1148" s="16" t="s">
        <v>2910</v>
      </c>
    </row>
    <row r="1149" spans="1:2" x14ac:dyDescent="0.2">
      <c r="A1149" s="16" t="s">
        <v>1509</v>
      </c>
      <c r="B1149" s="16" t="s">
        <v>2902</v>
      </c>
    </row>
    <row r="1150" spans="1:2" x14ac:dyDescent="0.2">
      <c r="A1150" s="16" t="s">
        <v>1510</v>
      </c>
      <c r="B1150" s="16" t="s">
        <v>2897</v>
      </c>
    </row>
    <row r="1151" spans="1:2" x14ac:dyDescent="0.2">
      <c r="A1151" s="16" t="s">
        <v>1511</v>
      </c>
      <c r="B1151" s="16" t="s">
        <v>3459</v>
      </c>
    </row>
    <row r="1152" spans="1:2" x14ac:dyDescent="0.2">
      <c r="A1152" s="16" t="s">
        <v>1512</v>
      </c>
      <c r="B1152" s="16" t="s">
        <v>3360</v>
      </c>
    </row>
    <row r="1153" spans="1:2" x14ac:dyDescent="0.2">
      <c r="A1153" s="16" t="s">
        <v>1513</v>
      </c>
      <c r="B1153" s="16" t="s">
        <v>2898</v>
      </c>
    </row>
    <row r="1154" spans="1:2" x14ac:dyDescent="0.2">
      <c r="A1154" s="16" t="s">
        <v>1514</v>
      </c>
      <c r="B1154" s="16" t="s">
        <v>3437</v>
      </c>
    </row>
    <row r="1155" spans="1:2" x14ac:dyDescent="0.2">
      <c r="A1155" s="16" t="s">
        <v>1515</v>
      </c>
      <c r="B1155" s="16" t="s">
        <v>2904</v>
      </c>
    </row>
    <row r="1156" spans="1:2" x14ac:dyDescent="0.2">
      <c r="A1156" s="16" t="s">
        <v>1516</v>
      </c>
      <c r="B1156" s="16" t="s">
        <v>3441</v>
      </c>
    </row>
    <row r="1157" spans="1:2" x14ac:dyDescent="0.2">
      <c r="A1157" s="16" t="s">
        <v>1517</v>
      </c>
      <c r="B1157" s="16" t="s">
        <v>3442</v>
      </c>
    </row>
    <row r="1158" spans="1:2" x14ac:dyDescent="0.2">
      <c r="A1158" s="16" t="s">
        <v>1518</v>
      </c>
      <c r="B1158" s="16" t="s">
        <v>3447</v>
      </c>
    </row>
    <row r="1159" spans="1:2" x14ac:dyDescent="0.2">
      <c r="A1159" s="16" t="s">
        <v>1519</v>
      </c>
      <c r="B1159" s="16" t="s">
        <v>2908</v>
      </c>
    </row>
    <row r="1160" spans="1:2" x14ac:dyDescent="0.2">
      <c r="A1160" s="16" t="s">
        <v>1520</v>
      </c>
      <c r="B1160" s="16" t="s">
        <v>2903</v>
      </c>
    </row>
    <row r="1161" spans="1:2" x14ac:dyDescent="0.2">
      <c r="A1161" s="16" t="s">
        <v>1521</v>
      </c>
      <c r="B1161" s="16" t="s">
        <v>3211</v>
      </c>
    </row>
    <row r="1162" spans="1:2" x14ac:dyDescent="0.2">
      <c r="A1162" s="16" t="s">
        <v>1522</v>
      </c>
      <c r="B1162" s="16" t="s">
        <v>3212</v>
      </c>
    </row>
    <row r="1163" spans="1:2" x14ac:dyDescent="0.2">
      <c r="A1163" s="16" t="s">
        <v>1523</v>
      </c>
      <c r="B1163" s="16" t="s">
        <v>3558</v>
      </c>
    </row>
    <row r="1164" spans="1:2" x14ac:dyDescent="0.2">
      <c r="A1164" s="16" t="s">
        <v>1524</v>
      </c>
      <c r="B1164" s="16" t="s">
        <v>3287</v>
      </c>
    </row>
    <row r="1165" spans="1:2" x14ac:dyDescent="0.2">
      <c r="A1165" s="16" t="s">
        <v>1525</v>
      </c>
      <c r="B1165" s="16" t="s">
        <v>3632</v>
      </c>
    </row>
    <row r="1166" spans="1:2" x14ac:dyDescent="0.2">
      <c r="A1166" s="16" t="s">
        <v>1526</v>
      </c>
      <c r="B1166" s="16" t="s">
        <v>3214</v>
      </c>
    </row>
    <row r="1167" spans="1:2" x14ac:dyDescent="0.2">
      <c r="A1167" s="16" t="s">
        <v>1527</v>
      </c>
      <c r="B1167" s="16" t="s">
        <v>3302</v>
      </c>
    </row>
    <row r="1168" spans="1:2" x14ac:dyDescent="0.2">
      <c r="A1168" s="16" t="s">
        <v>1528</v>
      </c>
      <c r="B1168" s="16" t="s">
        <v>3289</v>
      </c>
    </row>
    <row r="1169" spans="1:2" x14ac:dyDescent="0.2">
      <c r="A1169" s="16" t="s">
        <v>1529</v>
      </c>
      <c r="B1169" s="16" t="s">
        <v>3218</v>
      </c>
    </row>
    <row r="1170" spans="1:2" x14ac:dyDescent="0.2">
      <c r="A1170" s="16" t="s">
        <v>1530</v>
      </c>
      <c r="B1170" s="16" t="s">
        <v>3213</v>
      </c>
    </row>
    <row r="1171" spans="1:2" x14ac:dyDescent="0.2">
      <c r="A1171" s="16" t="s">
        <v>1531</v>
      </c>
      <c r="B1171" s="16" t="s">
        <v>3305</v>
      </c>
    </row>
    <row r="1172" spans="1:2" x14ac:dyDescent="0.2">
      <c r="A1172" s="16" t="s">
        <v>1532</v>
      </c>
      <c r="B1172" s="16" t="s">
        <v>3529</v>
      </c>
    </row>
    <row r="1173" spans="1:2" x14ac:dyDescent="0.2">
      <c r="A1173" s="16" t="s">
        <v>1533</v>
      </c>
      <c r="B1173" s="16" t="s">
        <v>3292</v>
      </c>
    </row>
    <row r="1174" spans="1:2" x14ac:dyDescent="0.2">
      <c r="A1174" s="16" t="s">
        <v>1534</v>
      </c>
      <c r="B1174" s="16" t="s">
        <v>3310</v>
      </c>
    </row>
    <row r="1175" spans="1:2" x14ac:dyDescent="0.2">
      <c r="A1175" s="16" t="s">
        <v>1535</v>
      </c>
      <c r="B1175" s="16" t="s">
        <v>3557</v>
      </c>
    </row>
    <row r="1176" spans="1:2" x14ac:dyDescent="0.2">
      <c r="A1176" s="16" t="s">
        <v>1536</v>
      </c>
      <c r="B1176" s="16" t="s">
        <v>3220</v>
      </c>
    </row>
    <row r="1177" spans="1:2" x14ac:dyDescent="0.2">
      <c r="A1177" s="16" t="s">
        <v>1537</v>
      </c>
      <c r="B1177" s="16" t="s">
        <v>3219</v>
      </c>
    </row>
    <row r="1178" spans="1:2" x14ac:dyDescent="0.2">
      <c r="A1178" s="16" t="s">
        <v>1538</v>
      </c>
      <c r="B1178" s="16" t="s">
        <v>3291</v>
      </c>
    </row>
    <row r="1179" spans="1:2" x14ac:dyDescent="0.2">
      <c r="A1179" s="16" t="s">
        <v>1539</v>
      </c>
      <c r="B1179" s="16" t="s">
        <v>3160</v>
      </c>
    </row>
    <row r="1180" spans="1:2" x14ac:dyDescent="0.2">
      <c r="A1180" s="16" t="s">
        <v>1540</v>
      </c>
      <c r="B1180" s="16" t="s">
        <v>3637</v>
      </c>
    </row>
    <row r="1181" spans="1:2" x14ac:dyDescent="0.2">
      <c r="A1181" s="16" t="s">
        <v>1541</v>
      </c>
      <c r="B1181" s="16" t="s">
        <v>3633</v>
      </c>
    </row>
    <row r="1182" spans="1:2" x14ac:dyDescent="0.2">
      <c r="A1182" s="16" t="s">
        <v>1542</v>
      </c>
      <c r="B1182" s="16" t="s">
        <v>2703</v>
      </c>
    </row>
    <row r="1183" spans="1:2" x14ac:dyDescent="0.2">
      <c r="A1183" s="16" t="s">
        <v>1543</v>
      </c>
      <c r="B1183" s="16" t="s">
        <v>3308</v>
      </c>
    </row>
    <row r="1184" spans="1:2" x14ac:dyDescent="0.2">
      <c r="A1184" s="16" t="s">
        <v>1544</v>
      </c>
      <c r="B1184" s="16" t="s">
        <v>3311</v>
      </c>
    </row>
    <row r="1185" spans="1:2" x14ac:dyDescent="0.2">
      <c r="A1185" s="16" t="s">
        <v>1545</v>
      </c>
      <c r="B1185" s="16" t="s">
        <v>3306</v>
      </c>
    </row>
    <row r="1186" spans="1:2" x14ac:dyDescent="0.2">
      <c r="A1186" s="16" t="s">
        <v>1546</v>
      </c>
      <c r="B1186" s="16" t="s">
        <v>3309</v>
      </c>
    </row>
    <row r="1187" spans="1:2" x14ac:dyDescent="0.2">
      <c r="A1187" s="16" t="s">
        <v>1547</v>
      </c>
      <c r="B1187" s="16" t="s">
        <v>3634</v>
      </c>
    </row>
    <row r="1188" spans="1:2" x14ac:dyDescent="0.2">
      <c r="A1188" s="16" t="s">
        <v>1548</v>
      </c>
      <c r="B1188" s="16" t="s">
        <v>3307</v>
      </c>
    </row>
    <row r="1189" spans="1:2" x14ac:dyDescent="0.2">
      <c r="A1189" s="16" t="s">
        <v>1549</v>
      </c>
      <c r="B1189" s="16" t="s">
        <v>3530</v>
      </c>
    </row>
    <row r="1190" spans="1:2" x14ac:dyDescent="0.2">
      <c r="A1190" s="16" t="s">
        <v>1550</v>
      </c>
      <c r="B1190" s="16" t="s">
        <v>3215</v>
      </c>
    </row>
    <row r="1191" spans="1:2" x14ac:dyDescent="0.2">
      <c r="A1191" s="16" t="s">
        <v>1551</v>
      </c>
      <c r="B1191" s="16" t="s">
        <v>3312</v>
      </c>
    </row>
    <row r="1192" spans="1:2" x14ac:dyDescent="0.2">
      <c r="A1192" s="16" t="s">
        <v>1552</v>
      </c>
      <c r="B1192" s="16" t="s">
        <v>3635</v>
      </c>
    </row>
    <row r="1193" spans="1:2" x14ac:dyDescent="0.2">
      <c r="A1193" s="16" t="s">
        <v>1553</v>
      </c>
      <c r="B1193" s="16" t="s">
        <v>3304</v>
      </c>
    </row>
    <row r="1194" spans="1:2" x14ac:dyDescent="0.2">
      <c r="A1194" s="16" t="s">
        <v>1554</v>
      </c>
      <c r="B1194" s="16" t="s">
        <v>3559</v>
      </c>
    </row>
    <row r="1195" spans="1:2" x14ac:dyDescent="0.2">
      <c r="A1195" s="16" t="s">
        <v>1555</v>
      </c>
      <c r="B1195" s="16" t="s">
        <v>3528</v>
      </c>
    </row>
    <row r="1196" spans="1:2" x14ac:dyDescent="0.2">
      <c r="A1196" s="16" t="s">
        <v>1556</v>
      </c>
      <c r="B1196" s="16" t="s">
        <v>3301</v>
      </c>
    </row>
    <row r="1197" spans="1:2" x14ac:dyDescent="0.2">
      <c r="A1197" s="16" t="s">
        <v>1557</v>
      </c>
      <c r="B1197" s="16" t="s">
        <v>3221</v>
      </c>
    </row>
    <row r="1198" spans="1:2" x14ac:dyDescent="0.2">
      <c r="A1198" s="16" t="s">
        <v>1558</v>
      </c>
      <c r="B1198" s="16" t="s">
        <v>3636</v>
      </c>
    </row>
    <row r="1199" spans="1:2" x14ac:dyDescent="0.2">
      <c r="A1199" s="16" t="s">
        <v>1559</v>
      </c>
      <c r="B1199" s="16" t="s">
        <v>3303</v>
      </c>
    </row>
    <row r="1200" spans="1:2" x14ac:dyDescent="0.2">
      <c r="A1200" s="16" t="s">
        <v>1560</v>
      </c>
      <c r="B1200" s="16" t="s">
        <v>3216</v>
      </c>
    </row>
    <row r="1201" spans="1:2" x14ac:dyDescent="0.2">
      <c r="A1201" s="16" t="s">
        <v>1561</v>
      </c>
      <c r="B1201" s="16" t="s">
        <v>3288</v>
      </c>
    </row>
    <row r="1202" spans="1:2" x14ac:dyDescent="0.2">
      <c r="A1202" s="16" t="s">
        <v>1562</v>
      </c>
      <c r="B1202" s="16" t="s">
        <v>3217</v>
      </c>
    </row>
    <row r="1203" spans="1:2" x14ac:dyDescent="0.2">
      <c r="A1203" s="16" t="s">
        <v>1563</v>
      </c>
      <c r="B1203" s="16" t="s">
        <v>2936</v>
      </c>
    </row>
    <row r="1204" spans="1:2" x14ac:dyDescent="0.2">
      <c r="A1204" s="16" t="s">
        <v>1564</v>
      </c>
      <c r="B1204" s="16" t="s">
        <v>2997</v>
      </c>
    </row>
    <row r="1205" spans="1:2" x14ac:dyDescent="0.2">
      <c r="A1205" s="16" t="s">
        <v>1565</v>
      </c>
      <c r="B1205" s="16" t="s">
        <v>2953</v>
      </c>
    </row>
    <row r="1206" spans="1:2" x14ac:dyDescent="0.2">
      <c r="A1206" s="16" t="s">
        <v>1566</v>
      </c>
      <c r="B1206" s="16" t="s">
        <v>2998</v>
      </c>
    </row>
    <row r="1207" spans="1:2" x14ac:dyDescent="0.2">
      <c r="A1207" s="16" t="s">
        <v>1567</v>
      </c>
      <c r="B1207" s="16" t="s">
        <v>2982</v>
      </c>
    </row>
    <row r="1208" spans="1:2" x14ac:dyDescent="0.2">
      <c r="A1208" s="16" t="s">
        <v>1568</v>
      </c>
      <c r="B1208" s="16" t="s">
        <v>2939</v>
      </c>
    </row>
    <row r="1209" spans="1:2" x14ac:dyDescent="0.2">
      <c r="A1209" s="16" t="s">
        <v>1569</v>
      </c>
      <c r="B1209" s="16" t="s">
        <v>2996</v>
      </c>
    </row>
    <row r="1210" spans="1:2" x14ac:dyDescent="0.2">
      <c r="A1210" s="16" t="s">
        <v>1570</v>
      </c>
      <c r="B1210" s="16" t="s">
        <v>2983</v>
      </c>
    </row>
    <row r="1211" spans="1:2" x14ac:dyDescent="0.2">
      <c r="A1211" s="16" t="s">
        <v>1571</v>
      </c>
      <c r="B1211" s="16" t="s">
        <v>3004</v>
      </c>
    </row>
    <row r="1212" spans="1:2" x14ac:dyDescent="0.2">
      <c r="A1212" s="16" t="s">
        <v>1572</v>
      </c>
      <c r="B1212" s="16" t="s">
        <v>2999</v>
      </c>
    </row>
    <row r="1213" spans="1:2" x14ac:dyDescent="0.2">
      <c r="A1213" s="16" t="s">
        <v>1573</v>
      </c>
      <c r="B1213" s="16" t="s">
        <v>3006</v>
      </c>
    </row>
    <row r="1214" spans="1:2" x14ac:dyDescent="0.2">
      <c r="A1214" s="16" t="s">
        <v>1574</v>
      </c>
      <c r="B1214" s="16" t="s">
        <v>3010</v>
      </c>
    </row>
    <row r="1215" spans="1:2" x14ac:dyDescent="0.2">
      <c r="A1215" s="16" t="s">
        <v>1575</v>
      </c>
      <c r="B1215" s="16" t="s">
        <v>2934</v>
      </c>
    </row>
    <row r="1216" spans="1:2" x14ac:dyDescent="0.2">
      <c r="A1216" s="16" t="s">
        <v>1576</v>
      </c>
      <c r="B1216" s="16" t="s">
        <v>2946</v>
      </c>
    </row>
    <row r="1217" spans="1:2" x14ac:dyDescent="0.2">
      <c r="A1217" s="16" t="s">
        <v>1577</v>
      </c>
      <c r="B1217" s="16" t="s">
        <v>2976</v>
      </c>
    </row>
    <row r="1218" spans="1:2" x14ac:dyDescent="0.2">
      <c r="A1218" s="16" t="s">
        <v>1578</v>
      </c>
      <c r="B1218" s="16" t="s">
        <v>3013</v>
      </c>
    </row>
    <row r="1219" spans="1:2" x14ac:dyDescent="0.2">
      <c r="A1219" s="16" t="s">
        <v>1579</v>
      </c>
      <c r="B1219" s="16" t="s">
        <v>2956</v>
      </c>
    </row>
    <row r="1220" spans="1:2" x14ac:dyDescent="0.2">
      <c r="A1220" s="16" t="s">
        <v>1580</v>
      </c>
      <c r="B1220" s="16" t="s">
        <v>2933</v>
      </c>
    </row>
    <row r="1221" spans="1:2" x14ac:dyDescent="0.2">
      <c r="A1221" s="16" t="s">
        <v>1581</v>
      </c>
      <c r="B1221" s="16" t="s">
        <v>2926</v>
      </c>
    </row>
    <row r="1222" spans="1:2" x14ac:dyDescent="0.2">
      <c r="A1222" s="16" t="s">
        <v>1582</v>
      </c>
      <c r="B1222" s="16" t="s">
        <v>2927</v>
      </c>
    </row>
    <row r="1223" spans="1:2" x14ac:dyDescent="0.2">
      <c r="A1223" s="16" t="s">
        <v>1583</v>
      </c>
      <c r="B1223" s="16" t="s">
        <v>2984</v>
      </c>
    </row>
    <row r="1224" spans="1:2" x14ac:dyDescent="0.2">
      <c r="A1224" s="16" t="s">
        <v>1584</v>
      </c>
      <c r="B1224" s="16" t="s">
        <v>2960</v>
      </c>
    </row>
    <row r="1225" spans="1:2" x14ac:dyDescent="0.2">
      <c r="A1225" s="16" t="s">
        <v>1585</v>
      </c>
      <c r="B1225" s="16" t="s">
        <v>2985</v>
      </c>
    </row>
    <row r="1226" spans="1:2" x14ac:dyDescent="0.2">
      <c r="A1226" s="16" t="s">
        <v>1586</v>
      </c>
      <c r="B1226" s="16" t="s">
        <v>2944</v>
      </c>
    </row>
    <row r="1227" spans="1:2" x14ac:dyDescent="0.2">
      <c r="A1227" s="16" t="s">
        <v>1587</v>
      </c>
      <c r="B1227" s="16" t="s">
        <v>2957</v>
      </c>
    </row>
    <row r="1228" spans="1:2" x14ac:dyDescent="0.2">
      <c r="A1228" s="16" t="s">
        <v>1588</v>
      </c>
      <c r="B1228" s="16" t="s">
        <v>2941</v>
      </c>
    </row>
    <row r="1229" spans="1:2" x14ac:dyDescent="0.2">
      <c r="A1229" s="16" t="s">
        <v>1589</v>
      </c>
      <c r="B1229" s="16" t="s">
        <v>2940</v>
      </c>
    </row>
    <row r="1230" spans="1:2" x14ac:dyDescent="0.2">
      <c r="A1230" s="16" t="s">
        <v>1590</v>
      </c>
      <c r="B1230" s="16" t="s">
        <v>2992</v>
      </c>
    </row>
    <row r="1231" spans="1:2" x14ac:dyDescent="0.2">
      <c r="A1231" s="16" t="s">
        <v>1591</v>
      </c>
      <c r="B1231" s="16" t="s">
        <v>2971</v>
      </c>
    </row>
    <row r="1232" spans="1:2" x14ac:dyDescent="0.2">
      <c r="A1232" s="16" t="s">
        <v>1592</v>
      </c>
      <c r="B1232" s="16" t="s">
        <v>2938</v>
      </c>
    </row>
    <row r="1233" spans="1:2" x14ac:dyDescent="0.2">
      <c r="A1233" s="16" t="s">
        <v>1593</v>
      </c>
      <c r="B1233" s="16" t="s">
        <v>2945</v>
      </c>
    </row>
    <row r="1234" spans="1:2" x14ac:dyDescent="0.2">
      <c r="A1234" s="16" t="s">
        <v>1594</v>
      </c>
      <c r="B1234" s="16" t="s">
        <v>2979</v>
      </c>
    </row>
    <row r="1235" spans="1:2" x14ac:dyDescent="0.2">
      <c r="A1235" s="16" t="s">
        <v>1595</v>
      </c>
      <c r="B1235" s="16" t="s">
        <v>2949</v>
      </c>
    </row>
    <row r="1236" spans="1:2" x14ac:dyDescent="0.2">
      <c r="A1236" s="16" t="s">
        <v>1596</v>
      </c>
      <c r="B1236" s="16" t="s">
        <v>2928</v>
      </c>
    </row>
    <row r="1237" spans="1:2" x14ac:dyDescent="0.2">
      <c r="A1237" s="16" t="s">
        <v>1597</v>
      </c>
      <c r="B1237" s="16" t="s">
        <v>3000</v>
      </c>
    </row>
    <row r="1238" spans="1:2" x14ac:dyDescent="0.2">
      <c r="A1238" s="16" t="s">
        <v>1598</v>
      </c>
      <c r="B1238" s="16" t="s">
        <v>2967</v>
      </c>
    </row>
    <row r="1239" spans="1:2" x14ac:dyDescent="0.2">
      <c r="A1239" s="16" t="s">
        <v>1599</v>
      </c>
      <c r="B1239" s="16" t="s">
        <v>2951</v>
      </c>
    </row>
    <row r="1240" spans="1:2" x14ac:dyDescent="0.2">
      <c r="A1240" s="16" t="s">
        <v>1600</v>
      </c>
      <c r="B1240" s="16" t="s">
        <v>2962</v>
      </c>
    </row>
    <row r="1241" spans="1:2" x14ac:dyDescent="0.2">
      <c r="A1241" s="16" t="s">
        <v>1601</v>
      </c>
      <c r="B1241" s="16" t="s">
        <v>2947</v>
      </c>
    </row>
    <row r="1242" spans="1:2" x14ac:dyDescent="0.2">
      <c r="A1242" s="16" t="s">
        <v>1602</v>
      </c>
      <c r="B1242" s="16" t="s">
        <v>2970</v>
      </c>
    </row>
    <row r="1243" spans="1:2" x14ac:dyDescent="0.2">
      <c r="A1243" s="16" t="s">
        <v>1603</v>
      </c>
      <c r="B1243" s="16" t="s">
        <v>2943</v>
      </c>
    </row>
    <row r="1244" spans="1:2" x14ac:dyDescent="0.2">
      <c r="A1244" s="16" t="s">
        <v>1604</v>
      </c>
      <c r="B1244" s="16" t="s">
        <v>2986</v>
      </c>
    </row>
    <row r="1245" spans="1:2" x14ac:dyDescent="0.2">
      <c r="A1245" s="16" t="s">
        <v>1605</v>
      </c>
      <c r="B1245" s="16" t="s">
        <v>2993</v>
      </c>
    </row>
    <row r="1246" spans="1:2" x14ac:dyDescent="0.2">
      <c r="A1246" s="16" t="s">
        <v>1606</v>
      </c>
      <c r="B1246" s="16" t="s">
        <v>2975</v>
      </c>
    </row>
    <row r="1247" spans="1:2" x14ac:dyDescent="0.2">
      <c r="A1247" s="16" t="s">
        <v>1607</v>
      </c>
      <c r="B1247" s="16" t="s">
        <v>2974</v>
      </c>
    </row>
    <row r="1248" spans="1:2" x14ac:dyDescent="0.2">
      <c r="A1248" s="16" t="s">
        <v>1608</v>
      </c>
      <c r="B1248" s="16" t="s">
        <v>2972</v>
      </c>
    </row>
    <row r="1249" spans="1:2" x14ac:dyDescent="0.2">
      <c r="A1249" s="16" t="s">
        <v>1609</v>
      </c>
      <c r="B1249" s="16" t="s">
        <v>2954</v>
      </c>
    </row>
    <row r="1250" spans="1:2" x14ac:dyDescent="0.2">
      <c r="A1250" s="16" t="s">
        <v>1610</v>
      </c>
      <c r="B1250" s="16" t="s">
        <v>3001</v>
      </c>
    </row>
    <row r="1251" spans="1:2" x14ac:dyDescent="0.2">
      <c r="A1251" s="16" t="s">
        <v>1611</v>
      </c>
      <c r="B1251" s="16" t="s">
        <v>2937</v>
      </c>
    </row>
    <row r="1252" spans="1:2" x14ac:dyDescent="0.2">
      <c r="A1252" s="16" t="s">
        <v>1612</v>
      </c>
      <c r="B1252" s="16" t="s">
        <v>3005</v>
      </c>
    </row>
    <row r="1253" spans="1:2" x14ac:dyDescent="0.2">
      <c r="A1253" s="16" t="s">
        <v>1613</v>
      </c>
      <c r="B1253" s="16" t="s">
        <v>2929</v>
      </c>
    </row>
    <row r="1254" spans="1:2" x14ac:dyDescent="0.2">
      <c r="A1254" s="16" t="s">
        <v>1614</v>
      </c>
      <c r="B1254" s="16" t="s">
        <v>2958</v>
      </c>
    </row>
    <row r="1255" spans="1:2" x14ac:dyDescent="0.2">
      <c r="A1255" s="16" t="s">
        <v>1615</v>
      </c>
      <c r="B1255" s="16" t="s">
        <v>2935</v>
      </c>
    </row>
    <row r="1256" spans="1:2" x14ac:dyDescent="0.2">
      <c r="A1256" s="16" t="s">
        <v>1616</v>
      </c>
      <c r="B1256" s="16" t="s">
        <v>2924</v>
      </c>
    </row>
    <row r="1257" spans="1:2" x14ac:dyDescent="0.2">
      <c r="A1257" s="16" t="s">
        <v>1617</v>
      </c>
      <c r="B1257" s="16" t="s">
        <v>2994</v>
      </c>
    </row>
    <row r="1258" spans="1:2" x14ac:dyDescent="0.2">
      <c r="A1258" s="16" t="s">
        <v>1618</v>
      </c>
      <c r="B1258" s="16" t="s">
        <v>2990</v>
      </c>
    </row>
    <row r="1259" spans="1:2" x14ac:dyDescent="0.2">
      <c r="A1259" s="16" t="s">
        <v>1619</v>
      </c>
      <c r="B1259" s="16" t="s">
        <v>2963</v>
      </c>
    </row>
    <row r="1260" spans="1:2" x14ac:dyDescent="0.2">
      <c r="A1260" s="16" t="s">
        <v>1620</v>
      </c>
      <c r="B1260" s="16" t="s">
        <v>2931</v>
      </c>
    </row>
    <row r="1261" spans="1:2" x14ac:dyDescent="0.2">
      <c r="A1261" s="16" t="s">
        <v>1621</v>
      </c>
      <c r="B1261" s="16" t="s">
        <v>2987</v>
      </c>
    </row>
    <row r="1262" spans="1:2" x14ac:dyDescent="0.2">
      <c r="A1262" s="16" t="s">
        <v>1622</v>
      </c>
      <c r="B1262" s="16" t="s">
        <v>2955</v>
      </c>
    </row>
    <row r="1263" spans="1:2" x14ac:dyDescent="0.2">
      <c r="A1263" s="16" t="s">
        <v>1623</v>
      </c>
      <c r="B1263" s="16" t="s">
        <v>2959</v>
      </c>
    </row>
    <row r="1264" spans="1:2" x14ac:dyDescent="0.2">
      <c r="A1264" s="16" t="s">
        <v>1624</v>
      </c>
      <c r="B1264" s="16" t="s">
        <v>2988</v>
      </c>
    </row>
    <row r="1265" spans="1:2" x14ac:dyDescent="0.2">
      <c r="A1265" s="16" t="s">
        <v>1625</v>
      </c>
      <c r="B1265" s="16" t="s">
        <v>2942</v>
      </c>
    </row>
    <row r="1266" spans="1:2" x14ac:dyDescent="0.2">
      <c r="A1266" s="16" t="s">
        <v>1626</v>
      </c>
      <c r="B1266" s="16" t="s">
        <v>2964</v>
      </c>
    </row>
    <row r="1267" spans="1:2" x14ac:dyDescent="0.2">
      <c r="A1267" s="16" t="s">
        <v>1627</v>
      </c>
      <c r="B1267" s="16" t="s">
        <v>3009</v>
      </c>
    </row>
    <row r="1268" spans="1:2" x14ac:dyDescent="0.2">
      <c r="A1268" s="16" t="s">
        <v>1628</v>
      </c>
      <c r="B1268" s="16" t="s">
        <v>2968</v>
      </c>
    </row>
    <row r="1269" spans="1:2" x14ac:dyDescent="0.2">
      <c r="A1269" s="16" t="s">
        <v>1629</v>
      </c>
      <c r="B1269" s="16" t="s">
        <v>2980</v>
      </c>
    </row>
    <row r="1270" spans="1:2" x14ac:dyDescent="0.2">
      <c r="A1270" s="16" t="s">
        <v>1630</v>
      </c>
      <c r="B1270" s="16" t="s">
        <v>2948</v>
      </c>
    </row>
    <row r="1271" spans="1:2" x14ac:dyDescent="0.2">
      <c r="A1271" s="16" t="s">
        <v>1631</v>
      </c>
      <c r="B1271" s="16" t="s">
        <v>2961</v>
      </c>
    </row>
    <row r="1272" spans="1:2" x14ac:dyDescent="0.2">
      <c r="A1272" s="16" t="s">
        <v>1632</v>
      </c>
      <c r="B1272" s="16" t="s">
        <v>2978</v>
      </c>
    </row>
    <row r="1273" spans="1:2" x14ac:dyDescent="0.2">
      <c r="A1273" s="16" t="s">
        <v>1633</v>
      </c>
      <c r="B1273" s="16" t="s">
        <v>2932</v>
      </c>
    </row>
    <row r="1274" spans="1:2" x14ac:dyDescent="0.2">
      <c r="A1274" s="16" t="s">
        <v>1634</v>
      </c>
      <c r="B1274" s="16" t="s">
        <v>2995</v>
      </c>
    </row>
    <row r="1275" spans="1:2" x14ac:dyDescent="0.2">
      <c r="A1275" s="16" t="s">
        <v>1635</v>
      </c>
      <c r="B1275" s="16" t="s">
        <v>3003</v>
      </c>
    </row>
    <row r="1276" spans="1:2" x14ac:dyDescent="0.2">
      <c r="A1276" s="16" t="s">
        <v>1636</v>
      </c>
      <c r="B1276" s="16" t="s">
        <v>3008</v>
      </c>
    </row>
    <row r="1277" spans="1:2" x14ac:dyDescent="0.2">
      <c r="A1277" s="16" t="s">
        <v>1637</v>
      </c>
      <c r="B1277" s="16" t="s">
        <v>2930</v>
      </c>
    </row>
    <row r="1278" spans="1:2" x14ac:dyDescent="0.2">
      <c r="A1278" s="16" t="s">
        <v>1638</v>
      </c>
      <c r="B1278" s="16" t="s">
        <v>2989</v>
      </c>
    </row>
    <row r="1279" spans="1:2" x14ac:dyDescent="0.2">
      <c r="A1279" s="16" t="s">
        <v>1639</v>
      </c>
      <c r="B1279" s="16" t="s">
        <v>2981</v>
      </c>
    </row>
    <row r="1280" spans="1:2" x14ac:dyDescent="0.2">
      <c r="A1280" s="16" t="s">
        <v>1640</v>
      </c>
      <c r="B1280" s="16" t="s">
        <v>3002</v>
      </c>
    </row>
    <row r="1281" spans="1:2" x14ac:dyDescent="0.2">
      <c r="A1281" s="16" t="s">
        <v>1641</v>
      </c>
      <c r="B1281" s="16" t="s">
        <v>2965</v>
      </c>
    </row>
    <row r="1282" spans="1:2" x14ac:dyDescent="0.2">
      <c r="A1282" s="16" t="s">
        <v>1642</v>
      </c>
      <c r="B1282" s="16" t="s">
        <v>2977</v>
      </c>
    </row>
    <row r="1283" spans="1:2" x14ac:dyDescent="0.2">
      <c r="A1283" s="16" t="s">
        <v>1643</v>
      </c>
      <c r="B1283" s="16" t="s">
        <v>3011</v>
      </c>
    </row>
    <row r="1284" spans="1:2" x14ac:dyDescent="0.2">
      <c r="A1284" s="16" t="s">
        <v>1644</v>
      </c>
      <c r="B1284" s="16" t="s">
        <v>3007</v>
      </c>
    </row>
    <row r="1285" spans="1:2" x14ac:dyDescent="0.2">
      <c r="A1285" s="16" t="s">
        <v>1645</v>
      </c>
      <c r="B1285" s="16" t="s">
        <v>2991</v>
      </c>
    </row>
    <row r="1286" spans="1:2" x14ac:dyDescent="0.2">
      <c r="A1286" s="16" t="s">
        <v>1646</v>
      </c>
      <c r="B1286" s="16" t="s">
        <v>2952</v>
      </c>
    </row>
    <row r="1287" spans="1:2" x14ac:dyDescent="0.2">
      <c r="A1287" s="16" t="s">
        <v>1647</v>
      </c>
      <c r="B1287" s="16" t="s">
        <v>2950</v>
      </c>
    </row>
    <row r="1288" spans="1:2" x14ac:dyDescent="0.2">
      <c r="A1288" s="16" t="s">
        <v>1648</v>
      </c>
      <c r="B1288" s="16" t="s">
        <v>2973</v>
      </c>
    </row>
    <row r="1289" spans="1:2" x14ac:dyDescent="0.2">
      <c r="A1289" s="16" t="s">
        <v>1649</v>
      </c>
      <c r="B1289" s="16" t="s">
        <v>2925</v>
      </c>
    </row>
    <row r="1290" spans="1:2" x14ac:dyDescent="0.2">
      <c r="A1290" s="16" t="s">
        <v>1650</v>
      </c>
      <c r="B1290" s="16" t="s">
        <v>2969</v>
      </c>
    </row>
    <row r="1291" spans="1:2" x14ac:dyDescent="0.2">
      <c r="A1291" s="16" t="s">
        <v>1651</v>
      </c>
      <c r="B1291" s="16" t="s">
        <v>2966</v>
      </c>
    </row>
    <row r="1292" spans="1:2" x14ac:dyDescent="0.2">
      <c r="A1292" s="16" t="s">
        <v>1652</v>
      </c>
      <c r="B1292" s="16" t="s">
        <v>3012</v>
      </c>
    </row>
    <row r="1293" spans="1:2" x14ac:dyDescent="0.2">
      <c r="A1293" s="16" t="s">
        <v>1653</v>
      </c>
      <c r="B1293" s="16" t="s">
        <v>2916</v>
      </c>
    </row>
    <row r="1294" spans="1:2" x14ac:dyDescent="0.2">
      <c r="A1294" s="16" t="s">
        <v>1654</v>
      </c>
      <c r="B1294" s="16" t="s">
        <v>2920</v>
      </c>
    </row>
    <row r="1295" spans="1:2" x14ac:dyDescent="0.2">
      <c r="A1295" s="16" t="s">
        <v>1655</v>
      </c>
      <c r="B1295" s="16" t="s">
        <v>2923</v>
      </c>
    </row>
    <row r="1296" spans="1:2" x14ac:dyDescent="0.2">
      <c r="A1296" s="16" t="s">
        <v>1656</v>
      </c>
      <c r="B1296" s="16" t="s">
        <v>2917</v>
      </c>
    </row>
    <row r="1297" spans="1:2" x14ac:dyDescent="0.2">
      <c r="A1297" s="16" t="s">
        <v>1657</v>
      </c>
      <c r="B1297" s="16" t="s">
        <v>2918</v>
      </c>
    </row>
    <row r="1298" spans="1:2" x14ac:dyDescent="0.2">
      <c r="A1298" s="16" t="s">
        <v>1658</v>
      </c>
      <c r="B1298" s="16" t="s">
        <v>2921</v>
      </c>
    </row>
    <row r="1299" spans="1:2" x14ac:dyDescent="0.2">
      <c r="A1299" s="16" t="s">
        <v>1659</v>
      </c>
      <c r="B1299" s="16" t="s">
        <v>2919</v>
      </c>
    </row>
    <row r="1300" spans="1:2" x14ac:dyDescent="0.2">
      <c r="A1300" s="16" t="s">
        <v>1660</v>
      </c>
      <c r="B1300" s="16" t="s">
        <v>2922</v>
      </c>
    </row>
    <row r="1301" spans="1:2" x14ac:dyDescent="0.2">
      <c r="A1301" s="16" t="s">
        <v>1661</v>
      </c>
      <c r="B1301" s="16" t="s">
        <v>2299</v>
      </c>
    </row>
    <row r="1302" spans="1:2" x14ac:dyDescent="0.2">
      <c r="A1302" s="16" t="s">
        <v>1662</v>
      </c>
      <c r="B1302" s="16" t="s">
        <v>2183</v>
      </c>
    </row>
    <row r="1303" spans="1:2" x14ac:dyDescent="0.2">
      <c r="A1303" s="16" t="s">
        <v>1663</v>
      </c>
      <c r="B1303" s="16" t="s">
        <v>2197</v>
      </c>
    </row>
    <row r="1304" spans="1:2" x14ac:dyDescent="0.2">
      <c r="A1304" s="16" t="s">
        <v>1664</v>
      </c>
      <c r="B1304" s="16" t="s">
        <v>2187</v>
      </c>
    </row>
    <row r="1305" spans="1:2" x14ac:dyDescent="0.2">
      <c r="A1305" s="16" t="s">
        <v>1665</v>
      </c>
      <c r="B1305" s="16" t="s">
        <v>2264</v>
      </c>
    </row>
    <row r="1306" spans="1:2" x14ac:dyDescent="0.2">
      <c r="A1306" s="16" t="s">
        <v>1666</v>
      </c>
      <c r="B1306" s="16" t="s">
        <v>2184</v>
      </c>
    </row>
    <row r="1307" spans="1:2" x14ac:dyDescent="0.2">
      <c r="A1307" s="16" t="s">
        <v>1667</v>
      </c>
      <c r="B1307" s="16" t="s">
        <v>2189</v>
      </c>
    </row>
    <row r="1308" spans="1:2" x14ac:dyDescent="0.2">
      <c r="A1308" s="16" t="s">
        <v>1668</v>
      </c>
      <c r="B1308" s="16" t="s">
        <v>2200</v>
      </c>
    </row>
    <row r="1309" spans="1:2" x14ac:dyDescent="0.2">
      <c r="A1309" s="16" t="s">
        <v>1669</v>
      </c>
      <c r="B1309" s="16" t="s">
        <v>2319</v>
      </c>
    </row>
    <row r="1310" spans="1:2" x14ac:dyDescent="0.2">
      <c r="A1310" s="16" t="s">
        <v>1670</v>
      </c>
      <c r="B1310" s="16" t="s">
        <v>2166</v>
      </c>
    </row>
    <row r="1311" spans="1:2" x14ac:dyDescent="0.2">
      <c r="A1311" s="16" t="s">
        <v>1671</v>
      </c>
      <c r="B1311" s="16" t="s">
        <v>2301</v>
      </c>
    </row>
    <row r="1312" spans="1:2" x14ac:dyDescent="0.2">
      <c r="A1312" s="16" t="s">
        <v>1672</v>
      </c>
      <c r="B1312" s="16" t="s">
        <v>2320</v>
      </c>
    </row>
    <row r="1313" spans="1:2" x14ac:dyDescent="0.2">
      <c r="A1313" s="16" t="s">
        <v>1673</v>
      </c>
      <c r="B1313" s="16" t="s">
        <v>2204</v>
      </c>
    </row>
    <row r="1314" spans="1:2" x14ac:dyDescent="0.2">
      <c r="A1314" s="16" t="s">
        <v>1674</v>
      </c>
      <c r="B1314" s="16" t="s">
        <v>2304</v>
      </c>
    </row>
    <row r="1315" spans="1:2" x14ac:dyDescent="0.2">
      <c r="A1315" s="16" t="s">
        <v>1675</v>
      </c>
      <c r="B1315" s="16" t="s">
        <v>2193</v>
      </c>
    </row>
    <row r="1316" spans="1:2" x14ac:dyDescent="0.2">
      <c r="A1316" s="16" t="s">
        <v>1676</v>
      </c>
      <c r="B1316" s="16" t="s">
        <v>2249</v>
      </c>
    </row>
    <row r="1317" spans="1:2" x14ac:dyDescent="0.2">
      <c r="A1317" s="16" t="s">
        <v>1677</v>
      </c>
      <c r="B1317" s="16" t="s">
        <v>2294</v>
      </c>
    </row>
    <row r="1318" spans="1:2" x14ac:dyDescent="0.2">
      <c r="A1318" s="16" t="s">
        <v>1678</v>
      </c>
      <c r="B1318" s="16" t="s">
        <v>2324</v>
      </c>
    </row>
    <row r="1319" spans="1:2" x14ac:dyDescent="0.2">
      <c r="A1319" s="16" t="s">
        <v>1679</v>
      </c>
      <c r="B1319" s="16" t="s">
        <v>2162</v>
      </c>
    </row>
    <row r="1320" spans="1:2" x14ac:dyDescent="0.2">
      <c r="A1320" s="16" t="s">
        <v>1680</v>
      </c>
      <c r="B1320" s="16" t="s">
        <v>2196</v>
      </c>
    </row>
    <row r="1321" spans="1:2" x14ac:dyDescent="0.2">
      <c r="A1321" s="16" t="s">
        <v>1681</v>
      </c>
      <c r="B1321" s="16" t="s">
        <v>2192</v>
      </c>
    </row>
    <row r="1322" spans="1:2" x14ac:dyDescent="0.2">
      <c r="A1322" s="16" t="s">
        <v>1682</v>
      </c>
      <c r="B1322" s="16" t="s">
        <v>2297</v>
      </c>
    </row>
    <row r="1323" spans="1:2" x14ac:dyDescent="0.2">
      <c r="A1323" s="16" t="s">
        <v>1683</v>
      </c>
      <c r="B1323" s="16" t="s">
        <v>2188</v>
      </c>
    </row>
    <row r="1324" spans="1:2" x14ac:dyDescent="0.2">
      <c r="A1324" s="16" t="s">
        <v>1684</v>
      </c>
      <c r="B1324" s="16" t="s">
        <v>2307</v>
      </c>
    </row>
    <row r="1325" spans="1:2" x14ac:dyDescent="0.2">
      <c r="A1325" s="16" t="s">
        <v>1685</v>
      </c>
      <c r="B1325" s="16" t="s">
        <v>2322</v>
      </c>
    </row>
    <row r="1326" spans="1:2" x14ac:dyDescent="0.2">
      <c r="A1326" s="16" t="s">
        <v>1686</v>
      </c>
      <c r="B1326" s="16" t="s">
        <v>2321</v>
      </c>
    </row>
    <row r="1327" spans="1:2" x14ac:dyDescent="0.2">
      <c r="A1327" s="16" t="s">
        <v>1687</v>
      </c>
      <c r="B1327" s="16" t="s">
        <v>2259</v>
      </c>
    </row>
    <row r="1328" spans="1:2" x14ac:dyDescent="0.2">
      <c r="A1328" s="16" t="s">
        <v>1688</v>
      </c>
      <c r="B1328" s="16" t="s">
        <v>2253</v>
      </c>
    </row>
    <row r="1329" spans="1:2" x14ac:dyDescent="0.2">
      <c r="A1329" s="16" t="s">
        <v>1689</v>
      </c>
      <c r="B1329" s="16" t="s">
        <v>2191</v>
      </c>
    </row>
    <row r="1330" spans="1:2" x14ac:dyDescent="0.2">
      <c r="A1330" s="16" t="s">
        <v>1690</v>
      </c>
      <c r="B1330" s="16" t="s">
        <v>2167</v>
      </c>
    </row>
    <row r="1331" spans="1:2" x14ac:dyDescent="0.2">
      <c r="A1331" s="16" t="s">
        <v>1691</v>
      </c>
      <c r="B1331" s="16" t="s">
        <v>2318</v>
      </c>
    </row>
    <row r="1332" spans="1:2" x14ac:dyDescent="0.2">
      <c r="A1332" s="16" t="s">
        <v>1692</v>
      </c>
      <c r="B1332" s="16" t="s">
        <v>2160</v>
      </c>
    </row>
    <row r="1333" spans="1:2" x14ac:dyDescent="0.2">
      <c r="A1333" s="16" t="s">
        <v>1693</v>
      </c>
      <c r="B1333" s="16" t="s">
        <v>2310</v>
      </c>
    </row>
    <row r="1334" spans="1:2" x14ac:dyDescent="0.2">
      <c r="A1334" s="16" t="s">
        <v>1694</v>
      </c>
      <c r="B1334" s="16" t="s">
        <v>2168</v>
      </c>
    </row>
    <row r="1335" spans="1:2" x14ac:dyDescent="0.2">
      <c r="A1335" s="16" t="s">
        <v>1695</v>
      </c>
      <c r="B1335" s="16" t="s">
        <v>2169</v>
      </c>
    </row>
    <row r="1336" spans="1:2" x14ac:dyDescent="0.2">
      <c r="A1336" s="16" t="s">
        <v>1696</v>
      </c>
      <c r="B1336" s="16" t="s">
        <v>2298</v>
      </c>
    </row>
    <row r="1337" spans="1:2" x14ac:dyDescent="0.2">
      <c r="A1337" s="16" t="s">
        <v>1697</v>
      </c>
      <c r="B1337" s="16" t="s">
        <v>2170</v>
      </c>
    </row>
    <row r="1338" spans="1:2" x14ac:dyDescent="0.2">
      <c r="A1338" s="16" t="s">
        <v>1698</v>
      </c>
      <c r="B1338" s="16" t="s">
        <v>2201</v>
      </c>
    </row>
    <row r="1339" spans="1:2" x14ac:dyDescent="0.2">
      <c r="A1339" s="16" t="s">
        <v>1699</v>
      </c>
      <c r="B1339" s="16" t="s">
        <v>2190</v>
      </c>
    </row>
    <row r="1340" spans="1:2" x14ac:dyDescent="0.2">
      <c r="A1340" s="16" t="s">
        <v>1700</v>
      </c>
      <c r="B1340" s="16" t="s">
        <v>2171</v>
      </c>
    </row>
    <row r="1341" spans="1:2" x14ac:dyDescent="0.2">
      <c r="A1341" s="16" t="s">
        <v>1701</v>
      </c>
      <c r="B1341" s="16" t="s">
        <v>2245</v>
      </c>
    </row>
    <row r="1342" spans="1:2" x14ac:dyDescent="0.2">
      <c r="A1342" s="16" t="s">
        <v>1702</v>
      </c>
      <c r="B1342" s="16" t="s">
        <v>2308</v>
      </c>
    </row>
    <row r="1343" spans="1:2" x14ac:dyDescent="0.2">
      <c r="A1343" s="16" t="s">
        <v>1703</v>
      </c>
      <c r="B1343" s="16" t="s">
        <v>2296</v>
      </c>
    </row>
    <row r="1344" spans="1:2" x14ac:dyDescent="0.2">
      <c r="A1344" s="16" t="s">
        <v>1704</v>
      </c>
      <c r="B1344" s="16" t="s">
        <v>2247</v>
      </c>
    </row>
    <row r="1345" spans="1:2" x14ac:dyDescent="0.2">
      <c r="A1345" s="16" t="s">
        <v>1705</v>
      </c>
      <c r="B1345" s="16" t="s">
        <v>2263</v>
      </c>
    </row>
    <row r="1346" spans="1:2" x14ac:dyDescent="0.2">
      <c r="A1346" s="16" t="s">
        <v>1706</v>
      </c>
      <c r="B1346" s="16" t="s">
        <v>2262</v>
      </c>
    </row>
    <row r="1347" spans="1:2" x14ac:dyDescent="0.2">
      <c r="A1347" s="16" t="s">
        <v>1707</v>
      </c>
      <c r="B1347" s="16" t="s">
        <v>2254</v>
      </c>
    </row>
    <row r="1348" spans="1:2" x14ac:dyDescent="0.2">
      <c r="A1348" s="16" t="s">
        <v>1708</v>
      </c>
      <c r="B1348" s="16" t="s">
        <v>2311</v>
      </c>
    </row>
    <row r="1349" spans="1:2" x14ac:dyDescent="0.2">
      <c r="A1349" s="16" t="s">
        <v>1709</v>
      </c>
      <c r="B1349" s="16" t="s">
        <v>2258</v>
      </c>
    </row>
    <row r="1350" spans="1:2" x14ac:dyDescent="0.2">
      <c r="A1350" s="16" t="s">
        <v>1710</v>
      </c>
      <c r="B1350" s="16" t="s">
        <v>2185</v>
      </c>
    </row>
    <row r="1351" spans="1:2" x14ac:dyDescent="0.2">
      <c r="A1351" s="16" t="s">
        <v>1711</v>
      </c>
      <c r="B1351" s="16" t="s">
        <v>2179</v>
      </c>
    </row>
    <row r="1352" spans="1:2" x14ac:dyDescent="0.2">
      <c r="A1352" s="16" t="s">
        <v>1712</v>
      </c>
      <c r="B1352" s="16" t="s">
        <v>2180</v>
      </c>
    </row>
    <row r="1353" spans="1:2" x14ac:dyDescent="0.2">
      <c r="A1353" s="16" t="s">
        <v>1713</v>
      </c>
      <c r="B1353" s="16" t="s">
        <v>2181</v>
      </c>
    </row>
    <row r="1354" spans="1:2" x14ac:dyDescent="0.2">
      <c r="A1354" s="16" t="s">
        <v>1714</v>
      </c>
      <c r="B1354" s="16" t="s">
        <v>2163</v>
      </c>
    </row>
    <row r="1355" spans="1:2" x14ac:dyDescent="0.2">
      <c r="A1355" s="16" t="s">
        <v>1715</v>
      </c>
      <c r="B1355" s="16" t="s">
        <v>2199</v>
      </c>
    </row>
    <row r="1356" spans="1:2" x14ac:dyDescent="0.2">
      <c r="A1356" s="16" t="s">
        <v>1716</v>
      </c>
      <c r="B1356" s="16" t="s">
        <v>2203</v>
      </c>
    </row>
    <row r="1357" spans="1:2" x14ac:dyDescent="0.2">
      <c r="A1357" s="16" t="s">
        <v>1717</v>
      </c>
      <c r="B1357" s="16" t="s">
        <v>2172</v>
      </c>
    </row>
    <row r="1358" spans="1:2" x14ac:dyDescent="0.2">
      <c r="A1358" s="16" t="s">
        <v>1718</v>
      </c>
      <c r="B1358" s="16" t="s">
        <v>2164</v>
      </c>
    </row>
    <row r="1359" spans="1:2" x14ac:dyDescent="0.2">
      <c r="A1359" s="16" t="s">
        <v>1719</v>
      </c>
      <c r="B1359" s="16" t="s">
        <v>2173</v>
      </c>
    </row>
    <row r="1360" spans="1:2" x14ac:dyDescent="0.2">
      <c r="A1360" s="16" t="s">
        <v>1720</v>
      </c>
      <c r="B1360" s="16" t="s">
        <v>2174</v>
      </c>
    </row>
    <row r="1361" spans="1:2" x14ac:dyDescent="0.2">
      <c r="A1361" s="16" t="s">
        <v>1721</v>
      </c>
      <c r="B1361" s="16" t="s">
        <v>2175</v>
      </c>
    </row>
    <row r="1362" spans="1:2" x14ac:dyDescent="0.2">
      <c r="A1362" s="16" t="s">
        <v>1722</v>
      </c>
      <c r="B1362" s="16" t="s">
        <v>2295</v>
      </c>
    </row>
    <row r="1363" spans="1:2" x14ac:dyDescent="0.2">
      <c r="A1363" s="16" t="s">
        <v>1723</v>
      </c>
      <c r="B1363" s="16" t="s">
        <v>2202</v>
      </c>
    </row>
    <row r="1364" spans="1:2" x14ac:dyDescent="0.2">
      <c r="A1364" s="16" t="s">
        <v>1724</v>
      </c>
      <c r="B1364" s="16" t="s">
        <v>2309</v>
      </c>
    </row>
    <row r="1365" spans="1:2" x14ac:dyDescent="0.2">
      <c r="A1365" s="16" t="s">
        <v>1725</v>
      </c>
      <c r="B1365" s="16" t="s">
        <v>2302</v>
      </c>
    </row>
    <row r="1366" spans="1:2" x14ac:dyDescent="0.2">
      <c r="A1366" s="16" t="s">
        <v>1726</v>
      </c>
      <c r="B1366" s="16" t="s">
        <v>2176</v>
      </c>
    </row>
    <row r="1367" spans="1:2" x14ac:dyDescent="0.2">
      <c r="A1367" s="16" t="s">
        <v>1727</v>
      </c>
      <c r="B1367" s="16" t="s">
        <v>2177</v>
      </c>
    </row>
    <row r="1368" spans="1:2" x14ac:dyDescent="0.2">
      <c r="A1368" s="16" t="s">
        <v>1728</v>
      </c>
      <c r="B1368" s="16" t="s">
        <v>2161</v>
      </c>
    </row>
    <row r="1369" spans="1:2" x14ac:dyDescent="0.2">
      <c r="A1369" s="16" t="s">
        <v>1729</v>
      </c>
      <c r="B1369" s="16" t="s">
        <v>2293</v>
      </c>
    </row>
    <row r="1370" spans="1:2" x14ac:dyDescent="0.2">
      <c r="A1370" s="16" t="s">
        <v>1730</v>
      </c>
      <c r="B1370" s="16" t="s">
        <v>2306</v>
      </c>
    </row>
    <row r="1371" spans="1:2" x14ac:dyDescent="0.2">
      <c r="A1371" s="16" t="s">
        <v>1731</v>
      </c>
      <c r="B1371" s="16" t="s">
        <v>2323</v>
      </c>
    </row>
    <row r="1372" spans="1:2" x14ac:dyDescent="0.2">
      <c r="A1372" s="16" t="s">
        <v>1732</v>
      </c>
      <c r="B1372" s="16" t="s">
        <v>2325</v>
      </c>
    </row>
    <row r="1373" spans="1:2" x14ac:dyDescent="0.2">
      <c r="A1373" s="16" t="s">
        <v>1733</v>
      </c>
      <c r="B1373" s="16" t="s">
        <v>2257</v>
      </c>
    </row>
    <row r="1374" spans="1:2" x14ac:dyDescent="0.2">
      <c r="A1374" s="16" t="s">
        <v>1734</v>
      </c>
      <c r="B1374" s="16" t="s">
        <v>2198</v>
      </c>
    </row>
    <row r="1375" spans="1:2" x14ac:dyDescent="0.2">
      <c r="A1375" s="16" t="s">
        <v>1735</v>
      </c>
      <c r="B1375" s="16" t="s">
        <v>2178</v>
      </c>
    </row>
    <row r="1376" spans="1:2" x14ac:dyDescent="0.2">
      <c r="A1376" s="16" t="s">
        <v>1736</v>
      </c>
      <c r="B1376" s="16" t="s">
        <v>2300</v>
      </c>
    </row>
    <row r="1377" spans="1:2" x14ac:dyDescent="0.2">
      <c r="A1377" s="16" t="s">
        <v>1737</v>
      </c>
      <c r="B1377" s="16" t="s">
        <v>2256</v>
      </c>
    </row>
    <row r="1378" spans="1:2" x14ac:dyDescent="0.2">
      <c r="A1378" s="16" t="s">
        <v>1738</v>
      </c>
      <c r="B1378" s="16" t="s">
        <v>2248</v>
      </c>
    </row>
    <row r="1379" spans="1:2" x14ac:dyDescent="0.2">
      <c r="A1379" s="16" t="s">
        <v>1739</v>
      </c>
      <c r="B1379" s="16" t="s">
        <v>2186</v>
      </c>
    </row>
    <row r="1380" spans="1:2" x14ac:dyDescent="0.2">
      <c r="A1380" s="16" t="s">
        <v>1740</v>
      </c>
      <c r="B1380" s="16" t="s">
        <v>2260</v>
      </c>
    </row>
    <row r="1381" spans="1:2" x14ac:dyDescent="0.2">
      <c r="A1381" s="16" t="s">
        <v>1741</v>
      </c>
      <c r="B1381" s="16" t="s">
        <v>2305</v>
      </c>
    </row>
    <row r="1382" spans="1:2" x14ac:dyDescent="0.2">
      <c r="A1382" s="16" t="s">
        <v>1742</v>
      </c>
      <c r="B1382" s="16" t="s">
        <v>2165</v>
      </c>
    </row>
    <row r="1383" spans="1:2" x14ac:dyDescent="0.2">
      <c r="A1383" s="16" t="s">
        <v>1743</v>
      </c>
      <c r="B1383" s="16" t="s">
        <v>2159</v>
      </c>
    </row>
    <row r="1384" spans="1:2" x14ac:dyDescent="0.2">
      <c r="A1384" s="16" t="s">
        <v>1744</v>
      </c>
      <c r="B1384" s="16" t="s">
        <v>2194</v>
      </c>
    </row>
    <row r="1385" spans="1:2" x14ac:dyDescent="0.2">
      <c r="A1385" s="16" t="s">
        <v>1745</v>
      </c>
      <c r="B1385" s="16" t="s">
        <v>2255</v>
      </c>
    </row>
    <row r="1386" spans="1:2" x14ac:dyDescent="0.2">
      <c r="A1386" s="16" t="s">
        <v>1746</v>
      </c>
      <c r="B1386" s="16" t="s">
        <v>2182</v>
      </c>
    </row>
    <row r="1387" spans="1:2" x14ac:dyDescent="0.2">
      <c r="A1387" s="16" t="s">
        <v>1747</v>
      </c>
      <c r="B1387" s="16" t="s">
        <v>2195</v>
      </c>
    </row>
    <row r="1388" spans="1:2" x14ac:dyDescent="0.2">
      <c r="A1388" s="16" t="s">
        <v>1748</v>
      </c>
      <c r="B1388" s="16" t="s">
        <v>2303</v>
      </c>
    </row>
    <row r="1389" spans="1:2" x14ac:dyDescent="0.2">
      <c r="A1389" s="16" t="s">
        <v>1749</v>
      </c>
      <c r="B1389" s="16" t="s">
        <v>2261</v>
      </c>
    </row>
    <row r="1390" spans="1:2" x14ac:dyDescent="0.2">
      <c r="A1390" s="16" t="s">
        <v>1750</v>
      </c>
      <c r="B1390" s="16" t="s">
        <v>2317</v>
      </c>
    </row>
    <row r="1391" spans="1:2" x14ac:dyDescent="0.2">
      <c r="A1391" s="16" t="s">
        <v>1751</v>
      </c>
      <c r="B1391" s="16" t="s">
        <v>2369</v>
      </c>
    </row>
    <row r="1392" spans="1:2" x14ac:dyDescent="0.2">
      <c r="A1392" s="16" t="s">
        <v>1752</v>
      </c>
      <c r="B1392" s="16" t="s">
        <v>2312</v>
      </c>
    </row>
    <row r="1393" spans="1:2" x14ac:dyDescent="0.2">
      <c r="A1393" s="16" t="s">
        <v>1753</v>
      </c>
      <c r="B1393" s="16" t="s">
        <v>2328</v>
      </c>
    </row>
    <row r="1394" spans="1:2" x14ac:dyDescent="0.2">
      <c r="A1394" s="16" t="s">
        <v>1754</v>
      </c>
      <c r="B1394" s="16" t="s">
        <v>2331</v>
      </c>
    </row>
    <row r="1395" spans="1:2" x14ac:dyDescent="0.2">
      <c r="A1395" s="16" t="s">
        <v>1755</v>
      </c>
      <c r="B1395" s="16" t="s">
        <v>2363</v>
      </c>
    </row>
    <row r="1396" spans="1:2" x14ac:dyDescent="0.2">
      <c r="A1396" s="16" t="s">
        <v>1756</v>
      </c>
      <c r="B1396" s="16" t="s">
        <v>2353</v>
      </c>
    </row>
    <row r="1397" spans="1:2" x14ac:dyDescent="0.2">
      <c r="A1397" s="16" t="s">
        <v>1757</v>
      </c>
      <c r="B1397" s="16" t="s">
        <v>2364</v>
      </c>
    </row>
    <row r="1398" spans="1:2" x14ac:dyDescent="0.2">
      <c r="A1398" s="16" t="s">
        <v>1758</v>
      </c>
      <c r="B1398" s="16" t="s">
        <v>2657</v>
      </c>
    </row>
    <row r="1399" spans="1:2" x14ac:dyDescent="0.2">
      <c r="A1399" s="16" t="s">
        <v>1759</v>
      </c>
      <c r="B1399" s="16" t="s">
        <v>2376</v>
      </c>
    </row>
    <row r="1400" spans="1:2" x14ac:dyDescent="0.2">
      <c r="A1400" s="16" t="s">
        <v>1760</v>
      </c>
      <c r="B1400" s="16" t="s">
        <v>2345</v>
      </c>
    </row>
    <row r="1401" spans="1:2" x14ac:dyDescent="0.2">
      <c r="A1401" s="16" t="s">
        <v>1761</v>
      </c>
      <c r="B1401" s="16" t="s">
        <v>2332</v>
      </c>
    </row>
    <row r="1402" spans="1:2" x14ac:dyDescent="0.2">
      <c r="A1402" s="16" t="s">
        <v>1762</v>
      </c>
      <c r="B1402" s="16" t="s">
        <v>2327</v>
      </c>
    </row>
    <row r="1403" spans="1:2" x14ac:dyDescent="0.2">
      <c r="A1403" s="16" t="s">
        <v>1763</v>
      </c>
      <c r="B1403" s="16" t="s">
        <v>2648</v>
      </c>
    </row>
    <row r="1404" spans="1:2" x14ac:dyDescent="0.2">
      <c r="A1404" s="16" t="s">
        <v>1764</v>
      </c>
      <c r="B1404" s="16" t="s">
        <v>2362</v>
      </c>
    </row>
    <row r="1405" spans="1:2" x14ac:dyDescent="0.2">
      <c r="A1405" s="16" t="s">
        <v>1765</v>
      </c>
      <c r="B1405" s="16" t="s">
        <v>2652</v>
      </c>
    </row>
    <row r="1406" spans="1:2" x14ac:dyDescent="0.2">
      <c r="A1406" s="16" t="s">
        <v>1766</v>
      </c>
      <c r="B1406" s="16" t="s">
        <v>2660</v>
      </c>
    </row>
    <row r="1407" spans="1:2" x14ac:dyDescent="0.2">
      <c r="A1407" s="16" t="s">
        <v>1767</v>
      </c>
      <c r="B1407" s="16" t="s">
        <v>2354</v>
      </c>
    </row>
    <row r="1408" spans="1:2" x14ac:dyDescent="0.2">
      <c r="A1408" s="16" t="s">
        <v>1768</v>
      </c>
      <c r="B1408" s="16" t="s">
        <v>2378</v>
      </c>
    </row>
    <row r="1409" spans="1:2" x14ac:dyDescent="0.2">
      <c r="A1409" s="16" t="s">
        <v>1769</v>
      </c>
      <c r="B1409" s="16" t="s">
        <v>2371</v>
      </c>
    </row>
    <row r="1410" spans="1:2" x14ac:dyDescent="0.2">
      <c r="A1410" s="16" t="s">
        <v>1770</v>
      </c>
      <c r="B1410" s="16" t="s">
        <v>2313</v>
      </c>
    </row>
    <row r="1411" spans="1:2" x14ac:dyDescent="0.2">
      <c r="A1411" s="16" t="s">
        <v>1771</v>
      </c>
      <c r="B1411" s="16" t="s">
        <v>2340</v>
      </c>
    </row>
    <row r="1412" spans="1:2" x14ac:dyDescent="0.2">
      <c r="A1412" s="16" t="s">
        <v>1772</v>
      </c>
      <c r="B1412" s="16" t="s">
        <v>2333</v>
      </c>
    </row>
    <row r="1413" spans="1:2" x14ac:dyDescent="0.2">
      <c r="A1413" s="16" t="s">
        <v>1773</v>
      </c>
      <c r="B1413" s="16" t="s">
        <v>2341</v>
      </c>
    </row>
    <row r="1414" spans="1:2" x14ac:dyDescent="0.2">
      <c r="A1414" s="16" t="s">
        <v>1774</v>
      </c>
      <c r="B1414" s="16" t="s">
        <v>2334</v>
      </c>
    </row>
    <row r="1415" spans="1:2" x14ac:dyDescent="0.2">
      <c r="A1415" s="16" t="s">
        <v>1775</v>
      </c>
      <c r="B1415" s="16" t="s">
        <v>2314</v>
      </c>
    </row>
    <row r="1416" spans="1:2" x14ac:dyDescent="0.2">
      <c r="A1416" s="16" t="s">
        <v>1776</v>
      </c>
      <c r="B1416" s="16" t="s">
        <v>2342</v>
      </c>
    </row>
    <row r="1417" spans="1:2" x14ac:dyDescent="0.2">
      <c r="A1417" s="16" t="s">
        <v>1777</v>
      </c>
      <c r="B1417" s="16" t="s">
        <v>2372</v>
      </c>
    </row>
    <row r="1418" spans="1:2" x14ac:dyDescent="0.2">
      <c r="A1418" s="16" t="s">
        <v>1778</v>
      </c>
      <c r="B1418" s="16" t="s">
        <v>2653</v>
      </c>
    </row>
    <row r="1419" spans="1:2" x14ac:dyDescent="0.2">
      <c r="A1419" s="16" t="s">
        <v>1779</v>
      </c>
      <c r="B1419" s="16" t="s">
        <v>2346</v>
      </c>
    </row>
    <row r="1420" spans="1:2" x14ac:dyDescent="0.2">
      <c r="A1420" s="16" t="s">
        <v>1780</v>
      </c>
      <c r="B1420" s="16" t="s">
        <v>2326</v>
      </c>
    </row>
    <row r="1421" spans="1:2" x14ac:dyDescent="0.2">
      <c r="A1421" s="16" t="s">
        <v>1781</v>
      </c>
      <c r="B1421" s="16" t="s">
        <v>2335</v>
      </c>
    </row>
    <row r="1422" spans="1:2" x14ac:dyDescent="0.2">
      <c r="A1422" s="16" t="s">
        <v>1782</v>
      </c>
      <c r="B1422" s="16" t="s">
        <v>2366</v>
      </c>
    </row>
    <row r="1423" spans="1:2" x14ac:dyDescent="0.2">
      <c r="A1423" s="16" t="s">
        <v>1783</v>
      </c>
      <c r="B1423" s="16" t="s">
        <v>2336</v>
      </c>
    </row>
    <row r="1424" spans="1:2" x14ac:dyDescent="0.2">
      <c r="A1424" s="16" t="s">
        <v>1784</v>
      </c>
      <c r="B1424" s="16" t="s">
        <v>2316</v>
      </c>
    </row>
    <row r="1425" spans="1:2" x14ac:dyDescent="0.2">
      <c r="A1425" s="16" t="s">
        <v>1785</v>
      </c>
      <c r="B1425" s="16" t="s">
        <v>2651</v>
      </c>
    </row>
    <row r="1426" spans="1:2" x14ac:dyDescent="0.2">
      <c r="A1426" s="16" t="s">
        <v>1786</v>
      </c>
      <c r="B1426" s="16" t="s">
        <v>2315</v>
      </c>
    </row>
    <row r="1427" spans="1:2" x14ac:dyDescent="0.2">
      <c r="A1427" s="16" t="s">
        <v>1787</v>
      </c>
      <c r="B1427" s="16" t="s">
        <v>2649</v>
      </c>
    </row>
    <row r="1428" spans="1:2" x14ac:dyDescent="0.2">
      <c r="A1428" s="16" t="s">
        <v>1788</v>
      </c>
      <c r="B1428" s="16" t="s">
        <v>2373</v>
      </c>
    </row>
    <row r="1429" spans="1:2" x14ac:dyDescent="0.2">
      <c r="A1429" s="16" t="s">
        <v>1789</v>
      </c>
      <c r="B1429" s="16" t="s">
        <v>2659</v>
      </c>
    </row>
    <row r="1430" spans="1:2" x14ac:dyDescent="0.2">
      <c r="A1430" s="16" t="s">
        <v>1790</v>
      </c>
      <c r="B1430" s="16" t="s">
        <v>2355</v>
      </c>
    </row>
    <row r="1431" spans="1:2" x14ac:dyDescent="0.2">
      <c r="A1431" s="16" t="s">
        <v>1791</v>
      </c>
      <c r="B1431" s="16" t="s">
        <v>2374</v>
      </c>
    </row>
    <row r="1432" spans="1:2" x14ac:dyDescent="0.2">
      <c r="A1432" s="16" t="s">
        <v>1792</v>
      </c>
      <c r="B1432" s="16" t="s">
        <v>2343</v>
      </c>
    </row>
    <row r="1433" spans="1:2" x14ac:dyDescent="0.2">
      <c r="A1433" s="16" t="s">
        <v>1793</v>
      </c>
      <c r="B1433" s="16" t="s">
        <v>2367</v>
      </c>
    </row>
    <row r="1434" spans="1:2" x14ac:dyDescent="0.2">
      <c r="A1434" s="16" t="s">
        <v>1794</v>
      </c>
      <c r="B1434" s="16" t="s">
        <v>2356</v>
      </c>
    </row>
    <row r="1435" spans="1:2" x14ac:dyDescent="0.2">
      <c r="A1435" s="16" t="s">
        <v>1795</v>
      </c>
      <c r="B1435" s="16" t="s">
        <v>2377</v>
      </c>
    </row>
    <row r="1436" spans="1:2" x14ac:dyDescent="0.2">
      <c r="A1436" s="16" t="s">
        <v>1796</v>
      </c>
      <c r="B1436" s="16" t="s">
        <v>2357</v>
      </c>
    </row>
    <row r="1437" spans="1:2" x14ac:dyDescent="0.2">
      <c r="A1437" s="16" t="s">
        <v>1797</v>
      </c>
      <c r="B1437" s="16" t="s">
        <v>2365</v>
      </c>
    </row>
    <row r="1438" spans="1:2" x14ac:dyDescent="0.2">
      <c r="A1438" s="16" t="s">
        <v>1798</v>
      </c>
      <c r="B1438" s="16" t="s">
        <v>2347</v>
      </c>
    </row>
    <row r="1439" spans="1:2" x14ac:dyDescent="0.2">
      <c r="A1439" s="16" t="s">
        <v>1799</v>
      </c>
      <c r="B1439" s="16" t="s">
        <v>2349</v>
      </c>
    </row>
    <row r="1440" spans="1:2" x14ac:dyDescent="0.2">
      <c r="A1440" s="16" t="s">
        <v>1800</v>
      </c>
      <c r="B1440" s="16" t="s">
        <v>2358</v>
      </c>
    </row>
    <row r="1441" spans="1:2" x14ac:dyDescent="0.2">
      <c r="A1441" s="16" t="s">
        <v>1801</v>
      </c>
      <c r="B1441" s="16" t="s">
        <v>2359</v>
      </c>
    </row>
    <row r="1442" spans="1:2" x14ac:dyDescent="0.2">
      <c r="A1442" s="16" t="s">
        <v>1802</v>
      </c>
      <c r="B1442" s="16" t="s">
        <v>2650</v>
      </c>
    </row>
    <row r="1443" spans="1:2" x14ac:dyDescent="0.2">
      <c r="A1443" s="16" t="s">
        <v>1803</v>
      </c>
      <c r="B1443" s="16" t="s">
        <v>2329</v>
      </c>
    </row>
    <row r="1444" spans="1:2" x14ac:dyDescent="0.2">
      <c r="A1444" s="16" t="s">
        <v>1804</v>
      </c>
      <c r="B1444" s="16" t="s">
        <v>2658</v>
      </c>
    </row>
    <row r="1445" spans="1:2" x14ac:dyDescent="0.2">
      <c r="A1445" s="16" t="s">
        <v>1805</v>
      </c>
      <c r="B1445" s="16" t="s">
        <v>2348</v>
      </c>
    </row>
    <row r="1446" spans="1:2" x14ac:dyDescent="0.2">
      <c r="A1446" s="16" t="s">
        <v>1806</v>
      </c>
      <c r="B1446" s="16" t="s">
        <v>2379</v>
      </c>
    </row>
    <row r="1447" spans="1:2" x14ac:dyDescent="0.2">
      <c r="A1447" s="16" t="s">
        <v>1807</v>
      </c>
      <c r="B1447" s="16" t="s">
        <v>2350</v>
      </c>
    </row>
    <row r="1448" spans="1:2" x14ac:dyDescent="0.2">
      <c r="A1448" s="16" t="s">
        <v>1808</v>
      </c>
      <c r="B1448" s="16" t="s">
        <v>2361</v>
      </c>
    </row>
    <row r="1449" spans="1:2" x14ac:dyDescent="0.2">
      <c r="A1449" s="16" t="s">
        <v>1809</v>
      </c>
      <c r="B1449" s="16" t="s">
        <v>2654</v>
      </c>
    </row>
    <row r="1450" spans="1:2" x14ac:dyDescent="0.2">
      <c r="A1450" s="16" t="s">
        <v>1810</v>
      </c>
      <c r="B1450" s="16" t="s">
        <v>2368</v>
      </c>
    </row>
    <row r="1451" spans="1:2" x14ac:dyDescent="0.2">
      <c r="A1451" s="16" t="s">
        <v>1811</v>
      </c>
      <c r="B1451" s="16" t="s">
        <v>2351</v>
      </c>
    </row>
    <row r="1452" spans="1:2" x14ac:dyDescent="0.2">
      <c r="A1452" s="16" t="s">
        <v>1812</v>
      </c>
      <c r="B1452" s="16" t="s">
        <v>2338</v>
      </c>
    </row>
    <row r="1453" spans="1:2" x14ac:dyDescent="0.2">
      <c r="A1453" s="16" t="s">
        <v>1813</v>
      </c>
      <c r="B1453" s="16" t="s">
        <v>2344</v>
      </c>
    </row>
    <row r="1454" spans="1:2" x14ac:dyDescent="0.2">
      <c r="A1454" s="16" t="s">
        <v>1814</v>
      </c>
      <c r="B1454" s="16" t="s">
        <v>2352</v>
      </c>
    </row>
    <row r="1455" spans="1:2" x14ac:dyDescent="0.2">
      <c r="A1455" s="16" t="s">
        <v>1815</v>
      </c>
      <c r="B1455" s="16" t="s">
        <v>2337</v>
      </c>
    </row>
    <row r="1456" spans="1:2" x14ac:dyDescent="0.2">
      <c r="A1456" s="16" t="s">
        <v>1816</v>
      </c>
      <c r="B1456" s="16" t="s">
        <v>2656</v>
      </c>
    </row>
    <row r="1457" spans="1:2" x14ac:dyDescent="0.2">
      <c r="A1457" s="16" t="s">
        <v>1817</v>
      </c>
      <c r="B1457" s="16" t="s">
        <v>2655</v>
      </c>
    </row>
    <row r="1458" spans="1:2" x14ac:dyDescent="0.2">
      <c r="A1458" s="16" t="s">
        <v>1818</v>
      </c>
      <c r="B1458" s="16" t="s">
        <v>2360</v>
      </c>
    </row>
    <row r="1459" spans="1:2" x14ac:dyDescent="0.2">
      <c r="A1459" s="16" t="s">
        <v>1819</v>
      </c>
      <c r="B1459" s="16" t="s">
        <v>2647</v>
      </c>
    </row>
    <row r="1460" spans="1:2" x14ac:dyDescent="0.2">
      <c r="A1460" s="16" t="s">
        <v>1820</v>
      </c>
      <c r="B1460" s="16" t="s">
        <v>2646</v>
      </c>
    </row>
    <row r="1461" spans="1:2" x14ac:dyDescent="0.2">
      <c r="A1461" s="16" t="s">
        <v>1821</v>
      </c>
      <c r="B1461" s="16" t="s">
        <v>2375</v>
      </c>
    </row>
    <row r="1462" spans="1:2" x14ac:dyDescent="0.2">
      <c r="A1462" s="16" t="s">
        <v>1822</v>
      </c>
      <c r="B1462" s="16" t="s">
        <v>2330</v>
      </c>
    </row>
    <row r="1463" spans="1:2" x14ac:dyDescent="0.2">
      <c r="A1463" s="16" t="s">
        <v>1823</v>
      </c>
      <c r="B1463" s="16" t="s">
        <v>2339</v>
      </c>
    </row>
    <row r="1464" spans="1:2" x14ac:dyDescent="0.2">
      <c r="A1464" s="16" t="s">
        <v>1824</v>
      </c>
      <c r="B1464" s="16" t="s">
        <v>2880</v>
      </c>
    </row>
    <row r="1465" spans="1:2" x14ac:dyDescent="0.2">
      <c r="A1465" s="16" t="s">
        <v>1825</v>
      </c>
      <c r="B1465" s="16" t="s">
        <v>2882</v>
      </c>
    </row>
    <row r="1466" spans="1:2" x14ac:dyDescent="0.2">
      <c r="A1466" s="16" t="s">
        <v>1826</v>
      </c>
      <c r="B1466" s="16" t="s">
        <v>2883</v>
      </c>
    </row>
    <row r="1467" spans="1:2" x14ac:dyDescent="0.2">
      <c r="A1467" s="16" t="s">
        <v>1827</v>
      </c>
      <c r="B1467" s="16" t="s">
        <v>2876</v>
      </c>
    </row>
    <row r="1468" spans="1:2" x14ac:dyDescent="0.2">
      <c r="A1468" s="16" t="s">
        <v>1828</v>
      </c>
      <c r="B1468" s="16" t="s">
        <v>2886</v>
      </c>
    </row>
    <row r="1469" spans="1:2" x14ac:dyDescent="0.2">
      <c r="A1469" s="16" t="s">
        <v>1829</v>
      </c>
      <c r="B1469" s="16" t="s">
        <v>2881</v>
      </c>
    </row>
    <row r="1470" spans="1:2" x14ac:dyDescent="0.2">
      <c r="A1470" s="16" t="s">
        <v>1830</v>
      </c>
      <c r="B1470" s="16" t="s">
        <v>2893</v>
      </c>
    </row>
    <row r="1471" spans="1:2" x14ac:dyDescent="0.2">
      <c r="A1471" s="16" t="s">
        <v>1831</v>
      </c>
      <c r="B1471" s="16" t="s">
        <v>2891</v>
      </c>
    </row>
    <row r="1472" spans="1:2" x14ac:dyDescent="0.2">
      <c r="A1472" s="16" t="s">
        <v>1832</v>
      </c>
      <c r="B1472" s="16" t="s">
        <v>2872</v>
      </c>
    </row>
    <row r="1473" spans="1:2" x14ac:dyDescent="0.2">
      <c r="A1473" s="16" t="s">
        <v>1833</v>
      </c>
      <c r="B1473" s="16" t="s">
        <v>2884</v>
      </c>
    </row>
    <row r="1474" spans="1:2" x14ac:dyDescent="0.2">
      <c r="A1474" s="16" t="s">
        <v>1834</v>
      </c>
      <c r="B1474" s="16" t="s">
        <v>2873</v>
      </c>
    </row>
    <row r="1475" spans="1:2" x14ac:dyDescent="0.2">
      <c r="A1475" s="16" t="s">
        <v>1835</v>
      </c>
      <c r="B1475" s="16" t="s">
        <v>2877</v>
      </c>
    </row>
    <row r="1476" spans="1:2" x14ac:dyDescent="0.2">
      <c r="A1476" s="16" t="s">
        <v>1836</v>
      </c>
      <c r="B1476" s="16" t="s">
        <v>2874</v>
      </c>
    </row>
    <row r="1477" spans="1:2" x14ac:dyDescent="0.2">
      <c r="A1477" s="16" t="s">
        <v>1837</v>
      </c>
      <c r="B1477" s="16" t="s">
        <v>2370</v>
      </c>
    </row>
    <row r="1478" spans="1:2" x14ac:dyDescent="0.2">
      <c r="A1478" s="16" t="s">
        <v>1838</v>
      </c>
      <c r="B1478" s="16" t="s">
        <v>2879</v>
      </c>
    </row>
    <row r="1479" spans="1:2" x14ac:dyDescent="0.2">
      <c r="A1479" s="16" t="s">
        <v>1839</v>
      </c>
      <c r="B1479" s="16" t="s">
        <v>2887</v>
      </c>
    </row>
    <row r="1480" spans="1:2" x14ac:dyDescent="0.2">
      <c r="A1480" s="16" t="s">
        <v>1840</v>
      </c>
      <c r="B1480" s="16" t="s">
        <v>2885</v>
      </c>
    </row>
    <row r="1481" spans="1:2" x14ac:dyDescent="0.2">
      <c r="A1481" s="16" t="s">
        <v>1841</v>
      </c>
      <c r="B1481" s="16" t="s">
        <v>2875</v>
      </c>
    </row>
    <row r="1482" spans="1:2" x14ac:dyDescent="0.2">
      <c r="A1482" s="16" t="s">
        <v>1842</v>
      </c>
      <c r="B1482" s="16" t="s">
        <v>2878</v>
      </c>
    </row>
    <row r="1483" spans="1:2" x14ac:dyDescent="0.2">
      <c r="A1483" s="16" t="s">
        <v>1843</v>
      </c>
      <c r="B1483" s="16" t="s">
        <v>2888</v>
      </c>
    </row>
    <row r="1484" spans="1:2" x14ac:dyDescent="0.2">
      <c r="A1484" s="16" t="s">
        <v>1844</v>
      </c>
      <c r="B1484" s="16" t="s">
        <v>2892</v>
      </c>
    </row>
    <row r="1485" spans="1:2" x14ac:dyDescent="0.2">
      <c r="A1485" s="16" t="s">
        <v>1845</v>
      </c>
      <c r="B1485" s="16" t="s">
        <v>2889</v>
      </c>
    </row>
    <row r="1486" spans="1:2" x14ac:dyDescent="0.2">
      <c r="A1486" s="16" t="s">
        <v>1846</v>
      </c>
      <c r="B1486" s="16" t="s">
        <v>2870</v>
      </c>
    </row>
    <row r="1487" spans="1:2" x14ac:dyDescent="0.2">
      <c r="A1487" s="16" t="s">
        <v>1847</v>
      </c>
      <c r="B1487" s="16" t="s">
        <v>2871</v>
      </c>
    </row>
    <row r="1488" spans="1:2" x14ac:dyDescent="0.2">
      <c r="A1488" s="16" t="s">
        <v>1848</v>
      </c>
      <c r="B1488" s="16" t="s">
        <v>2868</v>
      </c>
    </row>
    <row r="1489" spans="1:2" x14ac:dyDescent="0.2">
      <c r="A1489" s="16" t="s">
        <v>1849</v>
      </c>
      <c r="B1489" s="16" t="s">
        <v>2869</v>
      </c>
    </row>
    <row r="1490" spans="1:2" x14ac:dyDescent="0.2">
      <c r="A1490" s="16" t="s">
        <v>1850</v>
      </c>
      <c r="B1490" s="16" t="s">
        <v>2890</v>
      </c>
    </row>
    <row r="1491" spans="1:2" x14ac:dyDescent="0.2">
      <c r="A1491" s="16" t="s">
        <v>1851</v>
      </c>
      <c r="B1491" s="16" t="s">
        <v>3105</v>
      </c>
    </row>
    <row r="1492" spans="1:2" x14ac:dyDescent="0.2">
      <c r="A1492" s="16" t="s">
        <v>1852</v>
      </c>
      <c r="B1492" s="16" t="s">
        <v>3133</v>
      </c>
    </row>
    <row r="1493" spans="1:2" x14ac:dyDescent="0.2">
      <c r="A1493" s="16" t="s">
        <v>1853</v>
      </c>
      <c r="B1493" s="16" t="s">
        <v>3103</v>
      </c>
    </row>
    <row r="1494" spans="1:2" x14ac:dyDescent="0.2">
      <c r="A1494" s="16" t="s">
        <v>1854</v>
      </c>
      <c r="B1494" s="16" t="s">
        <v>3123</v>
      </c>
    </row>
    <row r="1495" spans="1:2" x14ac:dyDescent="0.2">
      <c r="A1495" s="16" t="s">
        <v>1855</v>
      </c>
      <c r="B1495" s="16" t="s">
        <v>3045</v>
      </c>
    </row>
    <row r="1496" spans="1:2" x14ac:dyDescent="0.2">
      <c r="A1496" s="16" t="s">
        <v>1856</v>
      </c>
      <c r="B1496" s="16" t="s">
        <v>3223</v>
      </c>
    </row>
    <row r="1497" spans="1:2" x14ac:dyDescent="0.2">
      <c r="A1497" s="16" t="s">
        <v>1857</v>
      </c>
      <c r="B1497" s="16" t="s">
        <v>3185</v>
      </c>
    </row>
    <row r="1498" spans="1:2" x14ac:dyDescent="0.2">
      <c r="A1498" s="16" t="s">
        <v>1858</v>
      </c>
      <c r="B1498" s="16" t="s">
        <v>3245</v>
      </c>
    </row>
    <row r="1499" spans="1:2" x14ac:dyDescent="0.2">
      <c r="A1499" s="16" t="s">
        <v>1859</v>
      </c>
      <c r="B1499" s="16" t="s">
        <v>3141</v>
      </c>
    </row>
    <row r="1500" spans="1:2" x14ac:dyDescent="0.2">
      <c r="A1500" s="16" t="s">
        <v>1860</v>
      </c>
      <c r="B1500" s="16" t="s">
        <v>3492</v>
      </c>
    </row>
    <row r="1501" spans="1:2" x14ac:dyDescent="0.2">
      <c r="A1501" s="16" t="s">
        <v>1861</v>
      </c>
      <c r="B1501" s="16" t="s">
        <v>3164</v>
      </c>
    </row>
    <row r="1502" spans="1:2" x14ac:dyDescent="0.2">
      <c r="A1502" s="16" t="s">
        <v>1862</v>
      </c>
      <c r="B1502" s="16" t="s">
        <v>3280</v>
      </c>
    </row>
    <row r="1503" spans="1:2" x14ac:dyDescent="0.2">
      <c r="A1503" s="16" t="s">
        <v>1863</v>
      </c>
      <c r="B1503" s="16" t="s">
        <v>3377</v>
      </c>
    </row>
    <row r="1504" spans="1:2" x14ac:dyDescent="0.2">
      <c r="A1504" s="16" t="s">
        <v>1864</v>
      </c>
      <c r="B1504" s="16" t="s">
        <v>3080</v>
      </c>
    </row>
    <row r="1505" spans="1:2" x14ac:dyDescent="0.2">
      <c r="A1505" s="16" t="s">
        <v>1865</v>
      </c>
      <c r="B1505" s="16" t="s">
        <v>3200</v>
      </c>
    </row>
    <row r="1506" spans="1:2" x14ac:dyDescent="0.2">
      <c r="A1506" s="16" t="s">
        <v>1866</v>
      </c>
      <c r="B1506" s="16" t="s">
        <v>3235</v>
      </c>
    </row>
    <row r="1507" spans="1:2" x14ac:dyDescent="0.2">
      <c r="A1507" s="16" t="s">
        <v>1867</v>
      </c>
      <c r="B1507" s="16" t="s">
        <v>3238</v>
      </c>
    </row>
    <row r="1508" spans="1:2" x14ac:dyDescent="0.2">
      <c r="A1508" s="16" t="s">
        <v>1868</v>
      </c>
      <c r="B1508" s="16" t="s">
        <v>3239</v>
      </c>
    </row>
    <row r="1509" spans="1:2" x14ac:dyDescent="0.2">
      <c r="A1509" s="16" t="s">
        <v>1869</v>
      </c>
      <c r="B1509" s="16" t="s">
        <v>3098</v>
      </c>
    </row>
    <row r="1510" spans="1:2" x14ac:dyDescent="0.2">
      <c r="A1510" s="16" t="s">
        <v>1870</v>
      </c>
      <c r="B1510" s="16" t="s">
        <v>3168</v>
      </c>
    </row>
    <row r="1511" spans="1:2" x14ac:dyDescent="0.2">
      <c r="A1511" s="16" t="s">
        <v>1871</v>
      </c>
      <c r="B1511" s="16" t="s">
        <v>3073</v>
      </c>
    </row>
    <row r="1512" spans="1:2" x14ac:dyDescent="0.2">
      <c r="A1512" s="16" t="s">
        <v>1872</v>
      </c>
      <c r="B1512" s="16" t="s">
        <v>3107</v>
      </c>
    </row>
    <row r="1513" spans="1:2" x14ac:dyDescent="0.2">
      <c r="A1513" s="16" t="s">
        <v>1873</v>
      </c>
      <c r="B1513" s="16" t="s">
        <v>3346</v>
      </c>
    </row>
    <row r="1514" spans="1:2" x14ac:dyDescent="0.2">
      <c r="A1514" s="16" t="s">
        <v>1874</v>
      </c>
      <c r="B1514" s="16" t="s">
        <v>3224</v>
      </c>
    </row>
    <row r="1515" spans="1:2" x14ac:dyDescent="0.2">
      <c r="A1515" s="16" t="s">
        <v>1875</v>
      </c>
      <c r="B1515" s="16" t="s">
        <v>3487</v>
      </c>
    </row>
    <row r="1516" spans="1:2" x14ac:dyDescent="0.2">
      <c r="A1516" s="16" t="s">
        <v>1876</v>
      </c>
      <c r="B1516" s="16" t="s">
        <v>3267</v>
      </c>
    </row>
    <row r="1517" spans="1:2" x14ac:dyDescent="0.2">
      <c r="A1517" s="16" t="s">
        <v>1877</v>
      </c>
      <c r="B1517" s="16" t="s">
        <v>3048</v>
      </c>
    </row>
    <row r="1518" spans="1:2" x14ac:dyDescent="0.2">
      <c r="A1518" s="16" t="s">
        <v>1878</v>
      </c>
      <c r="B1518" s="16" t="s">
        <v>3365</v>
      </c>
    </row>
    <row r="1519" spans="1:2" x14ac:dyDescent="0.2">
      <c r="A1519" s="16" t="s">
        <v>1879</v>
      </c>
      <c r="B1519" s="16" t="s">
        <v>3143</v>
      </c>
    </row>
    <row r="1520" spans="1:2" x14ac:dyDescent="0.2">
      <c r="A1520" s="16" t="s">
        <v>1880</v>
      </c>
      <c r="B1520" s="16" t="s">
        <v>3057</v>
      </c>
    </row>
    <row r="1521" spans="1:2" x14ac:dyDescent="0.2">
      <c r="A1521" s="16" t="s">
        <v>1881</v>
      </c>
      <c r="B1521" s="16" t="s">
        <v>3174</v>
      </c>
    </row>
    <row r="1522" spans="1:2" x14ac:dyDescent="0.2">
      <c r="A1522" s="16" t="s">
        <v>1882</v>
      </c>
      <c r="B1522" s="16" t="s">
        <v>3181</v>
      </c>
    </row>
    <row r="1523" spans="1:2" x14ac:dyDescent="0.2">
      <c r="A1523" s="16" t="s">
        <v>1883</v>
      </c>
      <c r="B1523" s="16" t="s">
        <v>3118</v>
      </c>
    </row>
    <row r="1524" spans="1:2" x14ac:dyDescent="0.2">
      <c r="A1524" s="16" t="s">
        <v>1884</v>
      </c>
      <c r="B1524" s="16" t="s">
        <v>3338</v>
      </c>
    </row>
    <row r="1525" spans="1:2" x14ac:dyDescent="0.2">
      <c r="A1525" s="16" t="s">
        <v>1885</v>
      </c>
      <c r="B1525" s="16" t="s">
        <v>3342</v>
      </c>
    </row>
    <row r="1526" spans="1:2" x14ac:dyDescent="0.2">
      <c r="A1526" s="16" t="s">
        <v>1886</v>
      </c>
      <c r="B1526" s="16" t="s">
        <v>3090</v>
      </c>
    </row>
    <row r="1527" spans="1:2" x14ac:dyDescent="0.2">
      <c r="A1527" s="16" t="s">
        <v>1887</v>
      </c>
      <c r="B1527" s="16" t="s">
        <v>3352</v>
      </c>
    </row>
    <row r="1528" spans="1:2" x14ac:dyDescent="0.2">
      <c r="A1528" s="16" t="s">
        <v>1888</v>
      </c>
      <c r="B1528" s="16" t="s">
        <v>3188</v>
      </c>
    </row>
    <row r="1529" spans="1:2" x14ac:dyDescent="0.2">
      <c r="A1529" s="16" t="s">
        <v>1889</v>
      </c>
      <c r="B1529" s="16" t="s">
        <v>3382</v>
      </c>
    </row>
    <row r="1530" spans="1:2" x14ac:dyDescent="0.2">
      <c r="A1530" s="16" t="s">
        <v>1890</v>
      </c>
      <c r="B1530" s="16" t="s">
        <v>3371</v>
      </c>
    </row>
    <row r="1531" spans="1:2" x14ac:dyDescent="0.2">
      <c r="A1531" s="16" t="s">
        <v>1891</v>
      </c>
      <c r="B1531" s="16" t="s">
        <v>3488</v>
      </c>
    </row>
    <row r="1532" spans="1:2" x14ac:dyDescent="0.2">
      <c r="A1532" s="16" t="s">
        <v>1892</v>
      </c>
      <c r="B1532" s="16" t="s">
        <v>3173</v>
      </c>
    </row>
    <row r="1533" spans="1:2" x14ac:dyDescent="0.2">
      <c r="A1533" s="16" t="s">
        <v>1893</v>
      </c>
      <c r="B1533" s="16" t="s">
        <v>3069</v>
      </c>
    </row>
    <row r="1534" spans="1:2" x14ac:dyDescent="0.2">
      <c r="A1534" s="16" t="s">
        <v>1894</v>
      </c>
      <c r="B1534" s="16" t="s">
        <v>3061</v>
      </c>
    </row>
    <row r="1535" spans="1:2" x14ac:dyDescent="0.2">
      <c r="A1535" s="16" t="s">
        <v>1895</v>
      </c>
      <c r="B1535" s="16" t="s">
        <v>3106</v>
      </c>
    </row>
    <row r="1536" spans="1:2" x14ac:dyDescent="0.2">
      <c r="A1536" s="16" t="s">
        <v>1896</v>
      </c>
      <c r="B1536" s="16" t="s">
        <v>3335</v>
      </c>
    </row>
    <row r="1537" spans="1:2" x14ac:dyDescent="0.2">
      <c r="A1537" s="16" t="s">
        <v>1897</v>
      </c>
      <c r="B1537" s="16" t="s">
        <v>3052</v>
      </c>
    </row>
    <row r="1538" spans="1:2" x14ac:dyDescent="0.2">
      <c r="A1538" s="16" t="s">
        <v>1898</v>
      </c>
      <c r="B1538" s="16" t="s">
        <v>3128</v>
      </c>
    </row>
    <row r="1539" spans="1:2" x14ac:dyDescent="0.2">
      <c r="A1539" s="16" t="s">
        <v>1899</v>
      </c>
      <c r="B1539" s="16" t="s">
        <v>3081</v>
      </c>
    </row>
    <row r="1540" spans="1:2" x14ac:dyDescent="0.2">
      <c r="A1540" s="16" t="s">
        <v>1900</v>
      </c>
      <c r="B1540" s="16" t="s">
        <v>3085</v>
      </c>
    </row>
    <row r="1541" spans="1:2" x14ac:dyDescent="0.2">
      <c r="A1541" s="16" t="s">
        <v>1901</v>
      </c>
      <c r="B1541" s="16" t="s">
        <v>3058</v>
      </c>
    </row>
    <row r="1542" spans="1:2" x14ac:dyDescent="0.2">
      <c r="A1542" s="16" t="s">
        <v>1902</v>
      </c>
      <c r="B1542" s="16" t="s">
        <v>3313</v>
      </c>
    </row>
    <row r="1543" spans="1:2" x14ac:dyDescent="0.2">
      <c r="A1543" s="16" t="s">
        <v>1903</v>
      </c>
      <c r="B1543" s="16" t="s">
        <v>3196</v>
      </c>
    </row>
    <row r="1544" spans="1:2" x14ac:dyDescent="0.2">
      <c r="A1544" s="16" t="s">
        <v>1904</v>
      </c>
      <c r="B1544" s="16" t="s">
        <v>3130</v>
      </c>
    </row>
    <row r="1545" spans="1:2" x14ac:dyDescent="0.2">
      <c r="A1545" s="16" t="s">
        <v>1905</v>
      </c>
      <c r="B1545" s="16" t="s">
        <v>3082</v>
      </c>
    </row>
    <row r="1546" spans="1:2" x14ac:dyDescent="0.2">
      <c r="A1546" s="16" t="s">
        <v>1906</v>
      </c>
      <c r="B1546" s="16" t="s">
        <v>3329</v>
      </c>
    </row>
    <row r="1547" spans="1:2" x14ac:dyDescent="0.2">
      <c r="A1547" s="16" t="s">
        <v>1907</v>
      </c>
      <c r="B1547" s="16" t="s">
        <v>3225</v>
      </c>
    </row>
    <row r="1548" spans="1:2" x14ac:dyDescent="0.2">
      <c r="A1548" s="16" t="s">
        <v>1908</v>
      </c>
      <c r="B1548" s="16" t="s">
        <v>3182</v>
      </c>
    </row>
    <row r="1549" spans="1:2" x14ac:dyDescent="0.2">
      <c r="A1549" s="16" t="s">
        <v>1909</v>
      </c>
      <c r="B1549" s="16" t="s">
        <v>3321</v>
      </c>
    </row>
    <row r="1550" spans="1:2" x14ac:dyDescent="0.2">
      <c r="A1550" s="16" t="s">
        <v>1910</v>
      </c>
      <c r="B1550" s="16" t="s">
        <v>3373</v>
      </c>
    </row>
    <row r="1551" spans="1:2" x14ac:dyDescent="0.2">
      <c r="A1551" s="16" t="s">
        <v>1911</v>
      </c>
      <c r="B1551" s="16" t="s">
        <v>3434</v>
      </c>
    </row>
    <row r="1552" spans="1:2" x14ac:dyDescent="0.2">
      <c r="A1552" s="16" t="s">
        <v>1912</v>
      </c>
      <c r="B1552" s="16" t="s">
        <v>3339</v>
      </c>
    </row>
    <row r="1553" spans="1:2" x14ac:dyDescent="0.2">
      <c r="A1553" s="16" t="s">
        <v>1913</v>
      </c>
      <c r="B1553" s="16" t="s">
        <v>3226</v>
      </c>
    </row>
    <row r="1554" spans="1:2" x14ac:dyDescent="0.2">
      <c r="A1554" s="16" t="s">
        <v>1914</v>
      </c>
      <c r="B1554" s="16" t="s">
        <v>3108</v>
      </c>
    </row>
    <row r="1555" spans="1:2" x14ac:dyDescent="0.2">
      <c r="A1555" s="16" t="s">
        <v>1915</v>
      </c>
      <c r="B1555" s="16" t="s">
        <v>3297</v>
      </c>
    </row>
    <row r="1556" spans="1:2" x14ac:dyDescent="0.2">
      <c r="A1556" s="16" t="s">
        <v>1916</v>
      </c>
      <c r="B1556" s="16" t="s">
        <v>3298</v>
      </c>
    </row>
    <row r="1557" spans="1:2" x14ac:dyDescent="0.2">
      <c r="A1557" s="16" t="s">
        <v>1917</v>
      </c>
      <c r="B1557" s="16" t="s">
        <v>3207</v>
      </c>
    </row>
    <row r="1558" spans="1:2" x14ac:dyDescent="0.2">
      <c r="A1558" s="16" t="s">
        <v>1918</v>
      </c>
      <c r="B1558" s="16" t="s">
        <v>3281</v>
      </c>
    </row>
    <row r="1559" spans="1:2" x14ac:dyDescent="0.2">
      <c r="A1559" s="16" t="s">
        <v>1919</v>
      </c>
      <c r="B1559" s="16" t="s">
        <v>3320</v>
      </c>
    </row>
    <row r="1560" spans="1:2" x14ac:dyDescent="0.2">
      <c r="A1560" s="16" t="s">
        <v>1920</v>
      </c>
      <c r="B1560" s="16" t="s">
        <v>3197</v>
      </c>
    </row>
    <row r="1561" spans="1:2" x14ac:dyDescent="0.2">
      <c r="A1561" s="16" t="s">
        <v>1921</v>
      </c>
      <c r="B1561" s="16" t="s">
        <v>3070</v>
      </c>
    </row>
    <row r="1562" spans="1:2" x14ac:dyDescent="0.2">
      <c r="A1562" s="16" t="s">
        <v>1922</v>
      </c>
      <c r="B1562" s="16" t="s">
        <v>3054</v>
      </c>
    </row>
    <row r="1563" spans="1:2" x14ac:dyDescent="0.2">
      <c r="A1563" s="16" t="s">
        <v>1923</v>
      </c>
      <c r="B1563" s="16" t="s">
        <v>3201</v>
      </c>
    </row>
    <row r="1564" spans="1:2" x14ac:dyDescent="0.2">
      <c r="A1564" s="16" t="s">
        <v>1924</v>
      </c>
      <c r="B1564" s="16" t="s">
        <v>3137</v>
      </c>
    </row>
    <row r="1565" spans="1:2" x14ac:dyDescent="0.2">
      <c r="A1565" s="16" t="s">
        <v>1925</v>
      </c>
      <c r="B1565" s="16" t="s">
        <v>3051</v>
      </c>
    </row>
    <row r="1566" spans="1:2" x14ac:dyDescent="0.2">
      <c r="A1566" s="16" t="s">
        <v>1926</v>
      </c>
      <c r="B1566" s="16" t="s">
        <v>3227</v>
      </c>
    </row>
    <row r="1567" spans="1:2" x14ac:dyDescent="0.2">
      <c r="A1567" s="16" t="s">
        <v>1927</v>
      </c>
      <c r="B1567" s="16" t="s">
        <v>3246</v>
      </c>
    </row>
    <row r="1568" spans="1:2" x14ac:dyDescent="0.2">
      <c r="A1568" s="16" t="s">
        <v>1928</v>
      </c>
      <c r="B1568" s="16" t="s">
        <v>3247</v>
      </c>
    </row>
    <row r="1569" spans="1:2" x14ac:dyDescent="0.2">
      <c r="A1569" s="16" t="s">
        <v>1929</v>
      </c>
      <c r="B1569" s="16" t="s">
        <v>3248</v>
      </c>
    </row>
    <row r="1570" spans="1:2" x14ac:dyDescent="0.2">
      <c r="A1570" s="16" t="s">
        <v>1930</v>
      </c>
      <c r="B1570" s="16" t="s">
        <v>3249</v>
      </c>
    </row>
    <row r="1571" spans="1:2" x14ac:dyDescent="0.2">
      <c r="A1571" s="16" t="s">
        <v>1931</v>
      </c>
      <c r="B1571" s="16" t="s">
        <v>3228</v>
      </c>
    </row>
    <row r="1572" spans="1:2" x14ac:dyDescent="0.2">
      <c r="A1572" s="16" t="s">
        <v>1932</v>
      </c>
      <c r="B1572" s="16" t="s">
        <v>3240</v>
      </c>
    </row>
    <row r="1573" spans="1:2" x14ac:dyDescent="0.2">
      <c r="A1573" s="16" t="s">
        <v>1933</v>
      </c>
      <c r="B1573" s="16" t="s">
        <v>3241</v>
      </c>
    </row>
    <row r="1574" spans="1:2" x14ac:dyDescent="0.2">
      <c r="A1574" s="16" t="s">
        <v>1934</v>
      </c>
      <c r="B1574" s="16" t="s">
        <v>3250</v>
      </c>
    </row>
    <row r="1575" spans="1:2" x14ac:dyDescent="0.2">
      <c r="A1575" s="16" t="s">
        <v>1935</v>
      </c>
      <c r="B1575" s="16" t="s">
        <v>3242</v>
      </c>
    </row>
    <row r="1576" spans="1:2" x14ac:dyDescent="0.2">
      <c r="A1576" s="16" t="s">
        <v>1936</v>
      </c>
      <c r="B1576" s="16" t="s">
        <v>3243</v>
      </c>
    </row>
    <row r="1577" spans="1:2" x14ac:dyDescent="0.2">
      <c r="A1577" s="16" t="s">
        <v>1937</v>
      </c>
      <c r="B1577" s="16" t="s">
        <v>3331</v>
      </c>
    </row>
    <row r="1578" spans="1:2" x14ac:dyDescent="0.2">
      <c r="A1578" s="16" t="s">
        <v>1938</v>
      </c>
      <c r="B1578" s="16" t="s">
        <v>3190</v>
      </c>
    </row>
    <row r="1579" spans="1:2" x14ac:dyDescent="0.2">
      <c r="A1579" s="16" t="s">
        <v>1939</v>
      </c>
      <c r="B1579" s="16" t="s">
        <v>3314</v>
      </c>
    </row>
    <row r="1580" spans="1:2" x14ac:dyDescent="0.2">
      <c r="A1580" s="16" t="s">
        <v>1940</v>
      </c>
      <c r="B1580" s="16" t="s">
        <v>3368</v>
      </c>
    </row>
    <row r="1581" spans="1:2" x14ac:dyDescent="0.2">
      <c r="A1581" s="16" t="s">
        <v>1941</v>
      </c>
      <c r="B1581" s="16" t="s">
        <v>3332</v>
      </c>
    </row>
    <row r="1582" spans="1:2" x14ac:dyDescent="0.2">
      <c r="A1582" s="16" t="s">
        <v>1942</v>
      </c>
      <c r="B1582" s="16" t="s">
        <v>3117</v>
      </c>
    </row>
    <row r="1583" spans="1:2" x14ac:dyDescent="0.2">
      <c r="A1583" s="16" t="s">
        <v>1943</v>
      </c>
      <c r="B1583" s="16" t="s">
        <v>3195</v>
      </c>
    </row>
    <row r="1584" spans="1:2" x14ac:dyDescent="0.2">
      <c r="A1584" s="16" t="s">
        <v>1944</v>
      </c>
      <c r="B1584" s="16" t="s">
        <v>3062</v>
      </c>
    </row>
    <row r="1585" spans="1:2" x14ac:dyDescent="0.2">
      <c r="A1585" s="16" t="s">
        <v>1945</v>
      </c>
      <c r="B1585" s="16" t="s">
        <v>3076</v>
      </c>
    </row>
    <row r="1586" spans="1:2" x14ac:dyDescent="0.2">
      <c r="A1586" s="16" t="s">
        <v>1946</v>
      </c>
      <c r="B1586" s="16" t="s">
        <v>3282</v>
      </c>
    </row>
    <row r="1587" spans="1:2" x14ac:dyDescent="0.2">
      <c r="A1587" s="16" t="s">
        <v>1947</v>
      </c>
      <c r="B1587" s="16" t="s">
        <v>3283</v>
      </c>
    </row>
    <row r="1588" spans="1:2" x14ac:dyDescent="0.2">
      <c r="A1588" s="16" t="s">
        <v>1948</v>
      </c>
      <c r="B1588" s="16" t="s">
        <v>3046</v>
      </c>
    </row>
    <row r="1589" spans="1:2" x14ac:dyDescent="0.2">
      <c r="A1589" s="16" t="s">
        <v>1949</v>
      </c>
      <c r="B1589" s="16" t="s">
        <v>3135</v>
      </c>
    </row>
    <row r="1590" spans="1:2" x14ac:dyDescent="0.2">
      <c r="A1590" s="16" t="s">
        <v>1950</v>
      </c>
      <c r="B1590" s="16" t="s">
        <v>3347</v>
      </c>
    </row>
    <row r="1591" spans="1:2" x14ac:dyDescent="0.2">
      <c r="A1591" s="16" t="s">
        <v>1951</v>
      </c>
      <c r="B1591" s="16" t="s">
        <v>3345</v>
      </c>
    </row>
    <row r="1592" spans="1:2" x14ac:dyDescent="0.2">
      <c r="A1592" s="16" t="s">
        <v>1952</v>
      </c>
      <c r="B1592" s="16" t="s">
        <v>3071</v>
      </c>
    </row>
    <row r="1593" spans="1:2" x14ac:dyDescent="0.2">
      <c r="A1593" s="16" t="s">
        <v>1953</v>
      </c>
      <c r="B1593" s="16" t="s">
        <v>3169</v>
      </c>
    </row>
    <row r="1594" spans="1:2" x14ac:dyDescent="0.2">
      <c r="A1594" s="16" t="s">
        <v>1954</v>
      </c>
      <c r="B1594" s="16" t="s">
        <v>3120</v>
      </c>
    </row>
    <row r="1595" spans="1:2" x14ac:dyDescent="0.2">
      <c r="A1595" s="16" t="s">
        <v>1955</v>
      </c>
      <c r="B1595" s="16" t="s">
        <v>3443</v>
      </c>
    </row>
    <row r="1596" spans="1:2" x14ac:dyDescent="0.2">
      <c r="A1596" s="16" t="s">
        <v>1956</v>
      </c>
      <c r="B1596" s="16" t="s">
        <v>3063</v>
      </c>
    </row>
    <row r="1597" spans="1:2" x14ac:dyDescent="0.2">
      <c r="A1597" s="16" t="s">
        <v>1957</v>
      </c>
      <c r="B1597" s="16" t="s">
        <v>3284</v>
      </c>
    </row>
    <row r="1598" spans="1:2" x14ac:dyDescent="0.2">
      <c r="A1598" s="16" t="s">
        <v>1958</v>
      </c>
      <c r="B1598" s="16" t="s">
        <v>3191</v>
      </c>
    </row>
    <row r="1599" spans="1:2" x14ac:dyDescent="0.2">
      <c r="A1599" s="16" t="s">
        <v>1959</v>
      </c>
      <c r="B1599" s="16" t="s">
        <v>3265</v>
      </c>
    </row>
    <row r="1600" spans="1:2" x14ac:dyDescent="0.2">
      <c r="A1600" s="16" t="s">
        <v>1960</v>
      </c>
      <c r="B1600" s="16" t="s">
        <v>3122</v>
      </c>
    </row>
    <row r="1601" spans="1:2" x14ac:dyDescent="0.2">
      <c r="A1601" s="16" t="s">
        <v>1961</v>
      </c>
      <c r="B1601" s="16" t="s">
        <v>3229</v>
      </c>
    </row>
    <row r="1602" spans="1:2" x14ac:dyDescent="0.2">
      <c r="A1602" s="16" t="s">
        <v>1962</v>
      </c>
      <c r="B1602" s="16" t="s">
        <v>3175</v>
      </c>
    </row>
    <row r="1603" spans="1:2" x14ac:dyDescent="0.2">
      <c r="A1603" s="16" t="s">
        <v>1963</v>
      </c>
      <c r="B1603" s="16" t="s">
        <v>3366</v>
      </c>
    </row>
    <row r="1604" spans="1:2" x14ac:dyDescent="0.2">
      <c r="A1604" s="16" t="s">
        <v>1964</v>
      </c>
      <c r="B1604" s="16" t="s">
        <v>3109</v>
      </c>
    </row>
    <row r="1605" spans="1:2" x14ac:dyDescent="0.2">
      <c r="A1605" s="16" t="s">
        <v>1965</v>
      </c>
      <c r="B1605" s="16" t="s">
        <v>3285</v>
      </c>
    </row>
    <row r="1606" spans="1:2" x14ac:dyDescent="0.2">
      <c r="A1606" s="16" t="s">
        <v>1966</v>
      </c>
      <c r="B1606" s="16" t="s">
        <v>3378</v>
      </c>
    </row>
    <row r="1607" spans="1:2" x14ac:dyDescent="0.2">
      <c r="A1607" s="16" t="s">
        <v>1967</v>
      </c>
      <c r="B1607" s="16" t="s">
        <v>3183</v>
      </c>
    </row>
    <row r="1608" spans="1:2" x14ac:dyDescent="0.2">
      <c r="A1608" s="16" t="s">
        <v>1968</v>
      </c>
      <c r="B1608" s="16" t="s">
        <v>3299</v>
      </c>
    </row>
    <row r="1609" spans="1:2" x14ac:dyDescent="0.2">
      <c r="A1609" s="16" t="s">
        <v>1969</v>
      </c>
      <c r="B1609" s="16" t="s">
        <v>2709</v>
      </c>
    </row>
    <row r="1610" spans="1:2" x14ac:dyDescent="0.2">
      <c r="A1610" s="16" t="s">
        <v>1970</v>
      </c>
      <c r="B1610" s="16" t="s">
        <v>3317</v>
      </c>
    </row>
    <row r="1611" spans="1:2" x14ac:dyDescent="0.2">
      <c r="A1611" s="16" t="s">
        <v>1971</v>
      </c>
      <c r="B1611" s="16" t="s">
        <v>3374</v>
      </c>
    </row>
    <row r="1612" spans="1:2" x14ac:dyDescent="0.2">
      <c r="A1612" s="16" t="s">
        <v>1972</v>
      </c>
      <c r="B1612" s="16" t="s">
        <v>3184</v>
      </c>
    </row>
    <row r="1613" spans="1:2" x14ac:dyDescent="0.2">
      <c r="A1613" s="16" t="s">
        <v>1973</v>
      </c>
      <c r="B1613" s="16" t="s">
        <v>3083</v>
      </c>
    </row>
    <row r="1614" spans="1:2" x14ac:dyDescent="0.2">
      <c r="A1614" s="16" t="s">
        <v>1974</v>
      </c>
      <c r="B1614" s="16" t="s">
        <v>3272</v>
      </c>
    </row>
    <row r="1615" spans="1:2" x14ac:dyDescent="0.2">
      <c r="A1615" s="16" t="s">
        <v>1975</v>
      </c>
      <c r="B1615" s="16" t="s">
        <v>3273</v>
      </c>
    </row>
    <row r="1616" spans="1:2" x14ac:dyDescent="0.2">
      <c r="A1616" s="16" t="s">
        <v>1976</v>
      </c>
      <c r="B1616" s="16" t="s">
        <v>3104</v>
      </c>
    </row>
    <row r="1617" spans="1:2" x14ac:dyDescent="0.2">
      <c r="A1617" s="16" t="s">
        <v>1977</v>
      </c>
      <c r="B1617" s="16" t="s">
        <v>3482</v>
      </c>
    </row>
    <row r="1618" spans="1:2" x14ac:dyDescent="0.2">
      <c r="A1618" s="16" t="s">
        <v>1978</v>
      </c>
      <c r="B1618" s="16" t="s">
        <v>3326</v>
      </c>
    </row>
    <row r="1619" spans="1:2" x14ac:dyDescent="0.2">
      <c r="A1619" s="16" t="s">
        <v>1979</v>
      </c>
      <c r="B1619" s="16" t="s">
        <v>3121</v>
      </c>
    </row>
    <row r="1620" spans="1:2" x14ac:dyDescent="0.2">
      <c r="A1620" s="16" t="s">
        <v>1980</v>
      </c>
      <c r="B1620" s="16" t="s">
        <v>3055</v>
      </c>
    </row>
    <row r="1621" spans="1:2" x14ac:dyDescent="0.2">
      <c r="A1621" s="16" t="s">
        <v>1981</v>
      </c>
      <c r="B1621" s="16" t="s">
        <v>3274</v>
      </c>
    </row>
    <row r="1622" spans="1:2" x14ac:dyDescent="0.2">
      <c r="A1622" s="16" t="s">
        <v>1982</v>
      </c>
      <c r="B1622" s="16" t="s">
        <v>3351</v>
      </c>
    </row>
    <row r="1623" spans="1:2" x14ac:dyDescent="0.2">
      <c r="A1623" s="16" t="s">
        <v>1983</v>
      </c>
      <c r="B1623" s="16" t="s">
        <v>3049</v>
      </c>
    </row>
    <row r="1624" spans="1:2" x14ac:dyDescent="0.2">
      <c r="A1624" s="16" t="s">
        <v>1984</v>
      </c>
      <c r="B1624" s="16" t="s">
        <v>3198</v>
      </c>
    </row>
    <row r="1625" spans="1:2" x14ac:dyDescent="0.2">
      <c r="A1625" s="16" t="s">
        <v>1985</v>
      </c>
      <c r="B1625" s="16" t="s">
        <v>3208</v>
      </c>
    </row>
    <row r="1626" spans="1:2" x14ac:dyDescent="0.2">
      <c r="A1626" s="16" t="s">
        <v>1986</v>
      </c>
      <c r="B1626" s="16" t="s">
        <v>3110</v>
      </c>
    </row>
    <row r="1627" spans="1:2" x14ac:dyDescent="0.2">
      <c r="A1627" s="16" t="s">
        <v>1987</v>
      </c>
      <c r="B1627" s="16" t="s">
        <v>3180</v>
      </c>
    </row>
    <row r="1628" spans="1:2" x14ac:dyDescent="0.2">
      <c r="A1628" s="16" t="s">
        <v>1988</v>
      </c>
      <c r="B1628" s="16" t="s">
        <v>3047</v>
      </c>
    </row>
    <row r="1629" spans="1:2" x14ac:dyDescent="0.2">
      <c r="A1629" s="16" t="s">
        <v>1989</v>
      </c>
      <c r="B1629" s="16" t="s">
        <v>3431</v>
      </c>
    </row>
    <row r="1630" spans="1:2" x14ac:dyDescent="0.2">
      <c r="A1630" s="16" t="s">
        <v>1990</v>
      </c>
      <c r="B1630" s="16" t="s">
        <v>3489</v>
      </c>
    </row>
    <row r="1631" spans="1:2" x14ac:dyDescent="0.2">
      <c r="A1631" s="16" t="s">
        <v>1991</v>
      </c>
      <c r="B1631" s="16" t="s">
        <v>3375</v>
      </c>
    </row>
    <row r="1632" spans="1:2" x14ac:dyDescent="0.2">
      <c r="A1632" s="16" t="s">
        <v>1992</v>
      </c>
      <c r="B1632" s="16" t="s">
        <v>3095</v>
      </c>
    </row>
    <row r="1633" spans="1:2" x14ac:dyDescent="0.2">
      <c r="A1633" s="16" t="s">
        <v>1993</v>
      </c>
      <c r="B1633" s="16" t="s">
        <v>3370</v>
      </c>
    </row>
    <row r="1634" spans="1:2" x14ac:dyDescent="0.2">
      <c r="A1634" s="16" t="s">
        <v>1994</v>
      </c>
      <c r="B1634" s="16" t="s">
        <v>3300</v>
      </c>
    </row>
    <row r="1635" spans="1:2" x14ac:dyDescent="0.2">
      <c r="A1635" s="16" t="s">
        <v>1995</v>
      </c>
      <c r="B1635" s="16" t="s">
        <v>3170</v>
      </c>
    </row>
    <row r="1636" spans="1:2" x14ac:dyDescent="0.2">
      <c r="A1636" s="16" t="s">
        <v>1996</v>
      </c>
      <c r="B1636" s="16" t="s">
        <v>3194</v>
      </c>
    </row>
    <row r="1637" spans="1:2" x14ac:dyDescent="0.2">
      <c r="A1637" s="16" t="s">
        <v>1997</v>
      </c>
      <c r="B1637" s="16" t="s">
        <v>3138</v>
      </c>
    </row>
    <row r="1638" spans="1:2" x14ac:dyDescent="0.2">
      <c r="A1638" s="16" t="s">
        <v>1998</v>
      </c>
      <c r="B1638" s="16" t="s">
        <v>3124</v>
      </c>
    </row>
    <row r="1639" spans="1:2" x14ac:dyDescent="0.2">
      <c r="A1639" s="16" t="s">
        <v>1999</v>
      </c>
      <c r="B1639" s="16" t="s">
        <v>3066</v>
      </c>
    </row>
    <row r="1640" spans="1:2" x14ac:dyDescent="0.2">
      <c r="A1640" s="16" t="s">
        <v>2000</v>
      </c>
      <c r="B1640" s="16" t="s">
        <v>3379</v>
      </c>
    </row>
    <row r="1641" spans="1:2" x14ac:dyDescent="0.2">
      <c r="A1641" s="16" t="s">
        <v>2001</v>
      </c>
      <c r="B1641" s="16" t="s">
        <v>3323</v>
      </c>
    </row>
    <row r="1642" spans="1:2" x14ac:dyDescent="0.2">
      <c r="A1642" s="16" t="s">
        <v>2002</v>
      </c>
      <c r="B1642" s="16" t="s">
        <v>3139</v>
      </c>
    </row>
    <row r="1643" spans="1:2" x14ac:dyDescent="0.2">
      <c r="A1643" s="16" t="s">
        <v>2003</v>
      </c>
      <c r="B1643" s="16" t="s">
        <v>3263</v>
      </c>
    </row>
    <row r="1644" spans="1:2" x14ac:dyDescent="0.2">
      <c r="A1644" s="16" t="s">
        <v>2004</v>
      </c>
      <c r="B1644" s="16" t="s">
        <v>3230</v>
      </c>
    </row>
    <row r="1645" spans="1:2" x14ac:dyDescent="0.2">
      <c r="A1645" s="16" t="s">
        <v>2005</v>
      </c>
      <c r="B1645" s="16" t="s">
        <v>3251</v>
      </c>
    </row>
    <row r="1646" spans="1:2" x14ac:dyDescent="0.2">
      <c r="A1646" s="16" t="s">
        <v>2006</v>
      </c>
      <c r="B1646" s="16" t="s">
        <v>3252</v>
      </c>
    </row>
    <row r="1647" spans="1:2" x14ac:dyDescent="0.2">
      <c r="A1647" s="16" t="s">
        <v>2007</v>
      </c>
      <c r="B1647" s="16" t="s">
        <v>3253</v>
      </c>
    </row>
    <row r="1648" spans="1:2" x14ac:dyDescent="0.2">
      <c r="A1648" s="16" t="s">
        <v>2008</v>
      </c>
      <c r="B1648" s="16" t="s">
        <v>3254</v>
      </c>
    </row>
    <row r="1649" spans="1:2" x14ac:dyDescent="0.2">
      <c r="A1649" s="16" t="s">
        <v>2009</v>
      </c>
      <c r="B1649" s="16" t="s">
        <v>3255</v>
      </c>
    </row>
    <row r="1650" spans="1:2" x14ac:dyDescent="0.2">
      <c r="A1650" s="16" t="s">
        <v>2010</v>
      </c>
      <c r="B1650" s="16" t="s">
        <v>3256</v>
      </c>
    </row>
    <row r="1651" spans="1:2" x14ac:dyDescent="0.2">
      <c r="A1651" s="16" t="s">
        <v>2011</v>
      </c>
      <c r="B1651" s="16" t="s">
        <v>3257</v>
      </c>
    </row>
    <row r="1652" spans="1:2" x14ac:dyDescent="0.2">
      <c r="A1652" s="16" t="s">
        <v>2012</v>
      </c>
      <c r="B1652" s="16" t="s">
        <v>3111</v>
      </c>
    </row>
    <row r="1653" spans="1:2" x14ac:dyDescent="0.2">
      <c r="A1653" s="16" t="s">
        <v>2013</v>
      </c>
      <c r="B1653" s="16" t="s">
        <v>3091</v>
      </c>
    </row>
    <row r="1654" spans="1:2" x14ac:dyDescent="0.2">
      <c r="A1654" s="16" t="s">
        <v>2014</v>
      </c>
      <c r="B1654" s="16" t="s">
        <v>3064</v>
      </c>
    </row>
    <row r="1655" spans="1:2" x14ac:dyDescent="0.2">
      <c r="A1655" s="16" t="s">
        <v>2015</v>
      </c>
      <c r="B1655" s="16" t="s">
        <v>3136</v>
      </c>
    </row>
    <row r="1656" spans="1:2" x14ac:dyDescent="0.2">
      <c r="A1656" s="16" t="s">
        <v>2016</v>
      </c>
      <c r="B1656" s="16" t="s">
        <v>3176</v>
      </c>
    </row>
    <row r="1657" spans="1:2" x14ac:dyDescent="0.2">
      <c r="A1657" s="16" t="s">
        <v>2017</v>
      </c>
      <c r="B1657" s="16" t="s">
        <v>3144</v>
      </c>
    </row>
    <row r="1658" spans="1:2" x14ac:dyDescent="0.2">
      <c r="A1658" s="16" t="s">
        <v>2018</v>
      </c>
      <c r="B1658" s="16" t="s">
        <v>3192</v>
      </c>
    </row>
    <row r="1659" spans="1:2" x14ac:dyDescent="0.2">
      <c r="A1659" s="16" t="s">
        <v>2019</v>
      </c>
      <c r="B1659" s="16" t="s">
        <v>3275</v>
      </c>
    </row>
    <row r="1660" spans="1:2" x14ac:dyDescent="0.2">
      <c r="A1660" s="16" t="s">
        <v>2020</v>
      </c>
      <c r="B1660" s="16" t="s">
        <v>3163</v>
      </c>
    </row>
    <row r="1661" spans="1:2" x14ac:dyDescent="0.2">
      <c r="A1661" s="16" t="s">
        <v>2021</v>
      </c>
      <c r="B1661" s="16" t="s">
        <v>3333</v>
      </c>
    </row>
    <row r="1662" spans="1:2" x14ac:dyDescent="0.2">
      <c r="A1662" s="16" t="s">
        <v>2022</v>
      </c>
      <c r="B1662" s="16" t="s">
        <v>3084</v>
      </c>
    </row>
    <row r="1663" spans="1:2" x14ac:dyDescent="0.2">
      <c r="A1663" s="16" t="s">
        <v>2023</v>
      </c>
      <c r="B1663" s="16" t="s">
        <v>3327</v>
      </c>
    </row>
    <row r="1664" spans="1:2" x14ac:dyDescent="0.2">
      <c r="A1664" s="16" t="s">
        <v>2024</v>
      </c>
      <c r="B1664" s="16" t="s">
        <v>3202</v>
      </c>
    </row>
    <row r="1665" spans="1:2" x14ac:dyDescent="0.2">
      <c r="A1665" s="16" t="s">
        <v>2025</v>
      </c>
      <c r="B1665" s="16" t="s">
        <v>3350</v>
      </c>
    </row>
    <row r="1666" spans="1:2" x14ac:dyDescent="0.2">
      <c r="A1666" s="16" t="s">
        <v>2026</v>
      </c>
      <c r="B1666" s="16" t="s">
        <v>3086</v>
      </c>
    </row>
    <row r="1667" spans="1:2" x14ac:dyDescent="0.2">
      <c r="A1667" s="16" t="s">
        <v>2027</v>
      </c>
      <c r="B1667" s="16" t="s">
        <v>3134</v>
      </c>
    </row>
    <row r="1668" spans="1:2" x14ac:dyDescent="0.2">
      <c r="A1668" s="16" t="s">
        <v>2028</v>
      </c>
      <c r="B1668" s="16" t="s">
        <v>3140</v>
      </c>
    </row>
    <row r="1669" spans="1:2" x14ac:dyDescent="0.2">
      <c r="A1669" s="16" t="s">
        <v>2029</v>
      </c>
      <c r="B1669" s="16" t="s">
        <v>3131</v>
      </c>
    </row>
    <row r="1670" spans="1:2" x14ac:dyDescent="0.2">
      <c r="A1670" s="16" t="s">
        <v>2030</v>
      </c>
      <c r="B1670" s="16" t="s">
        <v>3171</v>
      </c>
    </row>
    <row r="1671" spans="1:2" x14ac:dyDescent="0.2">
      <c r="A1671" s="16" t="s">
        <v>2031</v>
      </c>
      <c r="B1671" s="16" t="s">
        <v>3270</v>
      </c>
    </row>
    <row r="1672" spans="1:2" x14ac:dyDescent="0.2">
      <c r="A1672" s="16" t="s">
        <v>2032</v>
      </c>
      <c r="B1672" s="16" t="s">
        <v>3231</v>
      </c>
    </row>
    <row r="1673" spans="1:2" x14ac:dyDescent="0.2">
      <c r="A1673" s="16" t="s">
        <v>2033</v>
      </c>
      <c r="B1673" s="16" t="s">
        <v>3059</v>
      </c>
    </row>
    <row r="1674" spans="1:2" x14ac:dyDescent="0.2">
      <c r="A1674" s="16" t="s">
        <v>2034</v>
      </c>
      <c r="B1674" s="16" t="s">
        <v>3179</v>
      </c>
    </row>
    <row r="1675" spans="1:2" x14ac:dyDescent="0.2">
      <c r="A1675" s="16" t="s">
        <v>2035</v>
      </c>
      <c r="B1675" s="16" t="s">
        <v>3162</v>
      </c>
    </row>
    <row r="1676" spans="1:2" x14ac:dyDescent="0.2">
      <c r="A1676" s="16" t="s">
        <v>2036</v>
      </c>
      <c r="B1676" s="16" t="s">
        <v>3074</v>
      </c>
    </row>
    <row r="1677" spans="1:2" x14ac:dyDescent="0.2">
      <c r="A1677" s="16" t="s">
        <v>2037</v>
      </c>
      <c r="B1677" s="16" t="s">
        <v>3271</v>
      </c>
    </row>
    <row r="1678" spans="1:2" x14ac:dyDescent="0.2">
      <c r="A1678" s="16" t="s">
        <v>2038</v>
      </c>
      <c r="B1678" s="16" t="s">
        <v>3129</v>
      </c>
    </row>
    <row r="1679" spans="1:2" x14ac:dyDescent="0.2">
      <c r="A1679" s="16" t="s">
        <v>2039</v>
      </c>
      <c r="B1679" s="16" t="s">
        <v>3340</v>
      </c>
    </row>
    <row r="1680" spans="1:2" x14ac:dyDescent="0.2">
      <c r="A1680" s="16" t="s">
        <v>2040</v>
      </c>
      <c r="B1680" s="16" t="s">
        <v>3172</v>
      </c>
    </row>
    <row r="1681" spans="1:2" x14ac:dyDescent="0.2">
      <c r="A1681" s="16" t="s">
        <v>2041</v>
      </c>
      <c r="B1681" s="16" t="s">
        <v>3092</v>
      </c>
    </row>
    <row r="1682" spans="1:2" x14ac:dyDescent="0.2">
      <c r="A1682" s="16" t="s">
        <v>2042</v>
      </c>
      <c r="B1682" s="16" t="s">
        <v>3093</v>
      </c>
    </row>
    <row r="1683" spans="1:2" x14ac:dyDescent="0.2">
      <c r="A1683" s="16" t="s">
        <v>2043</v>
      </c>
      <c r="B1683" s="16" t="s">
        <v>3189</v>
      </c>
    </row>
    <row r="1684" spans="1:2" x14ac:dyDescent="0.2">
      <c r="A1684" s="16" t="s">
        <v>2044</v>
      </c>
      <c r="B1684" s="16" t="s">
        <v>3112</v>
      </c>
    </row>
    <row r="1685" spans="1:2" x14ac:dyDescent="0.2">
      <c r="A1685" s="16" t="s">
        <v>2045</v>
      </c>
      <c r="B1685" s="16" t="s">
        <v>3278</v>
      </c>
    </row>
    <row r="1686" spans="1:2" x14ac:dyDescent="0.2">
      <c r="A1686" s="16" t="s">
        <v>2046</v>
      </c>
      <c r="B1686" s="16" t="s">
        <v>3079</v>
      </c>
    </row>
    <row r="1687" spans="1:2" x14ac:dyDescent="0.2">
      <c r="A1687" s="16" t="s">
        <v>2047</v>
      </c>
      <c r="B1687" s="16" t="s">
        <v>3087</v>
      </c>
    </row>
    <row r="1688" spans="1:2" x14ac:dyDescent="0.2">
      <c r="A1688" s="16" t="s">
        <v>2048</v>
      </c>
      <c r="B1688" s="16" t="s">
        <v>3481</v>
      </c>
    </row>
    <row r="1689" spans="1:2" x14ac:dyDescent="0.2">
      <c r="A1689" s="16" t="s">
        <v>2049</v>
      </c>
      <c r="B1689" s="16" t="s">
        <v>3232</v>
      </c>
    </row>
    <row r="1690" spans="1:2" x14ac:dyDescent="0.2">
      <c r="A1690" s="16" t="s">
        <v>2050</v>
      </c>
      <c r="B1690" s="16" t="s">
        <v>3433</v>
      </c>
    </row>
    <row r="1691" spans="1:2" x14ac:dyDescent="0.2">
      <c r="A1691" s="16" t="s">
        <v>2051</v>
      </c>
      <c r="B1691" s="16" t="s">
        <v>3205</v>
      </c>
    </row>
    <row r="1692" spans="1:2" x14ac:dyDescent="0.2">
      <c r="A1692" s="16" t="s">
        <v>2052</v>
      </c>
      <c r="B1692" s="16" t="s">
        <v>3337</v>
      </c>
    </row>
    <row r="1693" spans="1:2" x14ac:dyDescent="0.2">
      <c r="A1693" s="16" t="s">
        <v>2053</v>
      </c>
      <c r="B1693" s="16" t="s">
        <v>3266</v>
      </c>
    </row>
    <row r="1694" spans="1:2" x14ac:dyDescent="0.2">
      <c r="A1694" s="16" t="s">
        <v>2054</v>
      </c>
      <c r="B1694" s="16" t="s">
        <v>3286</v>
      </c>
    </row>
    <row r="1695" spans="1:2" x14ac:dyDescent="0.2">
      <c r="A1695" s="16" t="s">
        <v>2055</v>
      </c>
      <c r="B1695" s="16" t="s">
        <v>3277</v>
      </c>
    </row>
    <row r="1696" spans="1:2" x14ac:dyDescent="0.2">
      <c r="A1696" s="16" t="s">
        <v>2056</v>
      </c>
      <c r="B1696" s="16" t="s">
        <v>3199</v>
      </c>
    </row>
    <row r="1697" spans="1:2" x14ac:dyDescent="0.2">
      <c r="A1697" s="16" t="s">
        <v>2057</v>
      </c>
      <c r="B1697" s="16" t="s">
        <v>3483</v>
      </c>
    </row>
    <row r="1698" spans="1:2" x14ac:dyDescent="0.2">
      <c r="A1698" s="16" t="s">
        <v>2058</v>
      </c>
      <c r="B1698" s="16" t="s">
        <v>3484</v>
      </c>
    </row>
    <row r="1699" spans="1:2" x14ac:dyDescent="0.2">
      <c r="A1699" s="16" t="s">
        <v>2059</v>
      </c>
      <c r="B1699" s="16" t="s">
        <v>3094</v>
      </c>
    </row>
    <row r="1700" spans="1:2" x14ac:dyDescent="0.2">
      <c r="A1700" s="16" t="s">
        <v>2060</v>
      </c>
      <c r="B1700" s="16" t="s">
        <v>3236</v>
      </c>
    </row>
    <row r="1701" spans="1:2" x14ac:dyDescent="0.2">
      <c r="A1701" s="16" t="s">
        <v>2061</v>
      </c>
      <c r="B1701" s="16" t="s">
        <v>3244</v>
      </c>
    </row>
    <row r="1702" spans="1:2" x14ac:dyDescent="0.2">
      <c r="A1702" s="16" t="s">
        <v>2062</v>
      </c>
      <c r="B1702" s="16" t="s">
        <v>3203</v>
      </c>
    </row>
    <row r="1703" spans="1:2" x14ac:dyDescent="0.2">
      <c r="A1703" s="16" t="s">
        <v>2063</v>
      </c>
      <c r="B1703" s="16" t="s">
        <v>3132</v>
      </c>
    </row>
    <row r="1704" spans="1:2" x14ac:dyDescent="0.2">
      <c r="A1704" s="16" t="s">
        <v>2064</v>
      </c>
      <c r="B1704" s="16" t="s">
        <v>3429</v>
      </c>
    </row>
    <row r="1705" spans="1:2" x14ac:dyDescent="0.2">
      <c r="A1705" s="16" t="s">
        <v>2065</v>
      </c>
      <c r="B1705" s="16" t="s">
        <v>3341</v>
      </c>
    </row>
    <row r="1706" spans="1:2" x14ac:dyDescent="0.2">
      <c r="A1706" s="16" t="s">
        <v>2066</v>
      </c>
      <c r="B1706" s="16" t="s">
        <v>3077</v>
      </c>
    </row>
    <row r="1707" spans="1:2" x14ac:dyDescent="0.2">
      <c r="A1707" s="16" t="s">
        <v>2067</v>
      </c>
      <c r="B1707" s="16" t="s">
        <v>3445</v>
      </c>
    </row>
    <row r="1708" spans="1:2" x14ac:dyDescent="0.2">
      <c r="A1708" s="16" t="s">
        <v>2068</v>
      </c>
      <c r="B1708" s="16" t="s">
        <v>3486</v>
      </c>
    </row>
    <row r="1709" spans="1:2" x14ac:dyDescent="0.2">
      <c r="A1709" s="16" t="s">
        <v>2069</v>
      </c>
      <c r="B1709" s="16" t="s">
        <v>3113</v>
      </c>
    </row>
    <row r="1710" spans="1:2" x14ac:dyDescent="0.2">
      <c r="A1710" s="16" t="s">
        <v>2070</v>
      </c>
      <c r="B1710" s="16" t="s">
        <v>3491</v>
      </c>
    </row>
    <row r="1711" spans="1:2" x14ac:dyDescent="0.2">
      <c r="A1711" s="16" t="s">
        <v>2071</v>
      </c>
      <c r="B1711" s="16" t="s">
        <v>3233</v>
      </c>
    </row>
    <row r="1712" spans="1:2" x14ac:dyDescent="0.2">
      <c r="A1712" s="16" t="s">
        <v>2072</v>
      </c>
      <c r="B1712" s="16" t="s">
        <v>3114</v>
      </c>
    </row>
    <row r="1713" spans="1:2" x14ac:dyDescent="0.2">
      <c r="A1713" s="16" t="s">
        <v>2073</v>
      </c>
      <c r="B1713" s="16" t="s">
        <v>3078</v>
      </c>
    </row>
    <row r="1714" spans="1:2" x14ac:dyDescent="0.2">
      <c r="A1714" s="16" t="s">
        <v>2074</v>
      </c>
      <c r="B1714" s="16" t="s">
        <v>3075</v>
      </c>
    </row>
    <row r="1715" spans="1:2" x14ac:dyDescent="0.2">
      <c r="A1715" s="16" t="s">
        <v>2075</v>
      </c>
      <c r="B1715" s="16" t="s">
        <v>3067</v>
      </c>
    </row>
    <row r="1716" spans="1:2" x14ac:dyDescent="0.2">
      <c r="A1716" s="16" t="s">
        <v>2076</v>
      </c>
      <c r="B1716" s="16" t="s">
        <v>3237</v>
      </c>
    </row>
    <row r="1717" spans="1:2" x14ac:dyDescent="0.2">
      <c r="A1717" s="16" t="s">
        <v>2077</v>
      </c>
      <c r="B1717" s="16" t="s">
        <v>3258</v>
      </c>
    </row>
    <row r="1718" spans="1:2" x14ac:dyDescent="0.2">
      <c r="A1718" s="16" t="s">
        <v>2078</v>
      </c>
      <c r="B1718" s="16" t="s">
        <v>3259</v>
      </c>
    </row>
    <row r="1719" spans="1:2" x14ac:dyDescent="0.2">
      <c r="A1719" s="16" t="s">
        <v>2079</v>
      </c>
      <c r="B1719" s="16" t="s">
        <v>3260</v>
      </c>
    </row>
    <row r="1720" spans="1:2" x14ac:dyDescent="0.2">
      <c r="A1720" s="16" t="s">
        <v>2080</v>
      </c>
      <c r="B1720" s="16" t="s">
        <v>3261</v>
      </c>
    </row>
    <row r="1721" spans="1:2" x14ac:dyDescent="0.2">
      <c r="A1721" s="16" t="s">
        <v>2081</v>
      </c>
      <c r="B1721" s="16" t="s">
        <v>3262</v>
      </c>
    </row>
    <row r="1722" spans="1:2" x14ac:dyDescent="0.2">
      <c r="A1722" s="16" t="s">
        <v>2082</v>
      </c>
      <c r="B1722" s="16" t="s">
        <v>3100</v>
      </c>
    </row>
    <row r="1723" spans="1:2" x14ac:dyDescent="0.2">
      <c r="A1723" s="16" t="s">
        <v>2083</v>
      </c>
      <c r="B1723" s="16" t="s">
        <v>3269</v>
      </c>
    </row>
    <row r="1724" spans="1:2" x14ac:dyDescent="0.2">
      <c r="A1724" s="16" t="s">
        <v>2084</v>
      </c>
      <c r="B1724" s="16" t="s">
        <v>3125</v>
      </c>
    </row>
    <row r="1725" spans="1:2" x14ac:dyDescent="0.2">
      <c r="A1725" s="16" t="s">
        <v>2085</v>
      </c>
      <c r="B1725" s="16" t="s">
        <v>3053</v>
      </c>
    </row>
    <row r="1726" spans="1:2" x14ac:dyDescent="0.2">
      <c r="A1726" s="16" t="s">
        <v>2086</v>
      </c>
      <c r="B1726" s="16" t="s">
        <v>3126</v>
      </c>
    </row>
    <row r="1727" spans="1:2" x14ac:dyDescent="0.2">
      <c r="A1727" s="16" t="s">
        <v>2087</v>
      </c>
      <c r="B1727" s="16" t="s">
        <v>3296</v>
      </c>
    </row>
    <row r="1728" spans="1:2" x14ac:dyDescent="0.2">
      <c r="A1728" s="16" t="s">
        <v>2088</v>
      </c>
      <c r="B1728" s="16" t="s">
        <v>3234</v>
      </c>
    </row>
    <row r="1729" spans="1:2" x14ac:dyDescent="0.2">
      <c r="A1729" s="16" t="s">
        <v>2089</v>
      </c>
      <c r="B1729" s="16" t="s">
        <v>3376</v>
      </c>
    </row>
    <row r="1730" spans="1:2" x14ac:dyDescent="0.2">
      <c r="A1730" s="16" t="s">
        <v>2090</v>
      </c>
      <c r="B1730" s="16" t="s">
        <v>3330</v>
      </c>
    </row>
    <row r="1731" spans="1:2" x14ac:dyDescent="0.2">
      <c r="A1731" s="16" t="s">
        <v>2091</v>
      </c>
      <c r="B1731" s="16" t="s">
        <v>3209</v>
      </c>
    </row>
    <row r="1732" spans="1:2" x14ac:dyDescent="0.2">
      <c r="A1732" s="16" t="s">
        <v>2092</v>
      </c>
      <c r="B1732" s="16" t="s">
        <v>3295</v>
      </c>
    </row>
    <row r="1733" spans="1:2" x14ac:dyDescent="0.2">
      <c r="A1733" s="16" t="s">
        <v>2093</v>
      </c>
      <c r="B1733" s="16" t="s">
        <v>3315</v>
      </c>
    </row>
    <row r="1734" spans="1:2" x14ac:dyDescent="0.2">
      <c r="A1734" s="16" t="s">
        <v>2094</v>
      </c>
      <c r="B1734" s="16" t="s">
        <v>3334</v>
      </c>
    </row>
    <row r="1735" spans="1:2" x14ac:dyDescent="0.2">
      <c r="A1735" s="16" t="s">
        <v>2095</v>
      </c>
      <c r="B1735" s="16" t="s">
        <v>3187</v>
      </c>
    </row>
    <row r="1736" spans="1:2" x14ac:dyDescent="0.2">
      <c r="A1736" s="16" t="s">
        <v>2096</v>
      </c>
      <c r="B1736" s="16" t="s">
        <v>3343</v>
      </c>
    </row>
    <row r="1737" spans="1:2" x14ac:dyDescent="0.2">
      <c r="A1737" s="16" t="s">
        <v>2097</v>
      </c>
      <c r="B1737" s="16" t="s">
        <v>3318</v>
      </c>
    </row>
    <row r="1738" spans="1:2" x14ac:dyDescent="0.2">
      <c r="A1738" s="16" t="s">
        <v>2098</v>
      </c>
      <c r="B1738" s="16" t="s">
        <v>3127</v>
      </c>
    </row>
    <row r="1739" spans="1:2" x14ac:dyDescent="0.2">
      <c r="A1739" s="16" t="s">
        <v>2099</v>
      </c>
      <c r="B1739" s="16" t="s">
        <v>3348</v>
      </c>
    </row>
    <row r="1740" spans="1:2" x14ac:dyDescent="0.2">
      <c r="A1740" s="16" t="s">
        <v>2100</v>
      </c>
      <c r="B1740" s="16" t="s">
        <v>3293</v>
      </c>
    </row>
    <row r="1741" spans="1:2" x14ac:dyDescent="0.2">
      <c r="A1741" s="16" t="s">
        <v>2101</v>
      </c>
      <c r="B1741" s="16" t="s">
        <v>3380</v>
      </c>
    </row>
    <row r="1742" spans="1:2" x14ac:dyDescent="0.2">
      <c r="A1742" s="16" t="s">
        <v>2102</v>
      </c>
      <c r="B1742" s="16" t="s">
        <v>3381</v>
      </c>
    </row>
    <row r="1743" spans="1:2" x14ac:dyDescent="0.2">
      <c r="A1743" s="16" t="s">
        <v>2103</v>
      </c>
      <c r="B1743" s="16" t="s">
        <v>3097</v>
      </c>
    </row>
    <row r="1744" spans="1:2" x14ac:dyDescent="0.2">
      <c r="A1744" s="16" t="s">
        <v>2104</v>
      </c>
      <c r="B1744" s="16" t="s">
        <v>3372</v>
      </c>
    </row>
    <row r="1745" spans="1:2" x14ac:dyDescent="0.2">
      <c r="A1745" s="16" t="s">
        <v>2105</v>
      </c>
      <c r="B1745" s="16" t="s">
        <v>3349</v>
      </c>
    </row>
    <row r="1746" spans="1:2" x14ac:dyDescent="0.2">
      <c r="A1746" s="16" t="s">
        <v>2106</v>
      </c>
      <c r="B1746" s="16" t="s">
        <v>3276</v>
      </c>
    </row>
    <row r="1747" spans="1:2" x14ac:dyDescent="0.2">
      <c r="A1747" s="16" t="s">
        <v>2107</v>
      </c>
      <c r="B1747" s="16" t="s">
        <v>3432</v>
      </c>
    </row>
    <row r="1748" spans="1:2" x14ac:dyDescent="0.2">
      <c r="A1748" s="16" t="s">
        <v>2108</v>
      </c>
      <c r="B1748" s="16" t="s">
        <v>3096</v>
      </c>
    </row>
    <row r="1749" spans="1:2" x14ac:dyDescent="0.2">
      <c r="A1749" s="16" t="s">
        <v>2109</v>
      </c>
      <c r="B1749" s="16" t="s">
        <v>3060</v>
      </c>
    </row>
    <row r="1750" spans="1:2" x14ac:dyDescent="0.2">
      <c r="A1750" s="16" t="s">
        <v>2110</v>
      </c>
      <c r="B1750" s="16" t="s">
        <v>3479</v>
      </c>
    </row>
    <row r="1751" spans="1:2" x14ac:dyDescent="0.2">
      <c r="A1751" s="16" t="s">
        <v>2111</v>
      </c>
      <c r="B1751" s="16" t="s">
        <v>3089</v>
      </c>
    </row>
    <row r="1752" spans="1:2" x14ac:dyDescent="0.2">
      <c r="A1752" s="16" t="s">
        <v>2112</v>
      </c>
      <c r="B1752" s="16" t="s">
        <v>3322</v>
      </c>
    </row>
    <row r="1753" spans="1:2" x14ac:dyDescent="0.2">
      <c r="A1753" s="16" t="s">
        <v>2113</v>
      </c>
      <c r="B1753" s="16" t="s">
        <v>3316</v>
      </c>
    </row>
    <row r="1754" spans="1:2" x14ac:dyDescent="0.2">
      <c r="A1754" s="16" t="s">
        <v>2114</v>
      </c>
      <c r="B1754" s="16" t="s">
        <v>3177</v>
      </c>
    </row>
    <row r="1755" spans="1:2" x14ac:dyDescent="0.2">
      <c r="A1755" s="16" t="s">
        <v>2115</v>
      </c>
      <c r="B1755" s="16" t="s">
        <v>3430</v>
      </c>
    </row>
    <row r="1756" spans="1:2" x14ac:dyDescent="0.2">
      <c r="A1756" s="16" t="s">
        <v>2116</v>
      </c>
      <c r="B1756" s="16" t="s">
        <v>2552</v>
      </c>
    </row>
    <row r="1757" spans="1:2" x14ac:dyDescent="0.2">
      <c r="A1757" s="16" t="s">
        <v>2117</v>
      </c>
      <c r="B1757" s="16" t="s">
        <v>3193</v>
      </c>
    </row>
    <row r="1758" spans="1:2" x14ac:dyDescent="0.2">
      <c r="A1758" s="16" t="s">
        <v>2118</v>
      </c>
      <c r="B1758" s="16" t="s">
        <v>3161</v>
      </c>
    </row>
    <row r="1759" spans="1:2" x14ac:dyDescent="0.2">
      <c r="A1759" s="16" t="s">
        <v>2119</v>
      </c>
      <c r="B1759" s="16" t="s">
        <v>3328</v>
      </c>
    </row>
    <row r="1760" spans="1:2" x14ac:dyDescent="0.2">
      <c r="A1760" s="16" t="s">
        <v>2120</v>
      </c>
      <c r="B1760" s="16" t="s">
        <v>3115</v>
      </c>
    </row>
    <row r="1761" spans="1:2" x14ac:dyDescent="0.2">
      <c r="A1761" s="16" t="s">
        <v>2121</v>
      </c>
      <c r="B1761" s="16" t="s">
        <v>3480</v>
      </c>
    </row>
    <row r="1762" spans="1:2" x14ac:dyDescent="0.2">
      <c r="A1762" s="16" t="s">
        <v>2122</v>
      </c>
      <c r="B1762" s="16" t="s">
        <v>3165</v>
      </c>
    </row>
    <row r="1763" spans="1:2" x14ac:dyDescent="0.2">
      <c r="A1763" s="16" t="s">
        <v>2123</v>
      </c>
      <c r="B1763" s="16" t="s">
        <v>3088</v>
      </c>
    </row>
    <row r="1764" spans="1:2" x14ac:dyDescent="0.2">
      <c r="A1764" s="16" t="s">
        <v>2124</v>
      </c>
      <c r="B1764" s="16" t="s">
        <v>3068</v>
      </c>
    </row>
    <row r="1765" spans="1:2" x14ac:dyDescent="0.2">
      <c r="A1765" s="16" t="s">
        <v>2125</v>
      </c>
      <c r="B1765" s="16" t="s">
        <v>3167</v>
      </c>
    </row>
    <row r="1766" spans="1:2" x14ac:dyDescent="0.2">
      <c r="A1766" s="16" t="s">
        <v>2126</v>
      </c>
      <c r="B1766" s="16" t="s">
        <v>3056</v>
      </c>
    </row>
    <row r="1767" spans="1:2" x14ac:dyDescent="0.2">
      <c r="A1767" s="16" t="s">
        <v>2127</v>
      </c>
      <c r="B1767" s="16" t="s">
        <v>3336</v>
      </c>
    </row>
    <row r="1768" spans="1:2" x14ac:dyDescent="0.2">
      <c r="A1768" s="16" t="s">
        <v>2128</v>
      </c>
      <c r="B1768" s="16" t="s">
        <v>3204</v>
      </c>
    </row>
    <row r="1769" spans="1:2" x14ac:dyDescent="0.2">
      <c r="A1769" s="16" t="s">
        <v>2129</v>
      </c>
      <c r="B1769" s="16" t="s">
        <v>3324</v>
      </c>
    </row>
    <row r="1770" spans="1:2" x14ac:dyDescent="0.2">
      <c r="A1770" s="16" t="s">
        <v>2130</v>
      </c>
      <c r="B1770" s="16" t="s">
        <v>3290</v>
      </c>
    </row>
    <row r="1771" spans="1:2" x14ac:dyDescent="0.2">
      <c r="A1771" s="16" t="s">
        <v>2131</v>
      </c>
      <c r="B1771" s="16" t="s">
        <v>3369</v>
      </c>
    </row>
    <row r="1772" spans="1:2" x14ac:dyDescent="0.2">
      <c r="A1772" s="16" t="s">
        <v>2132</v>
      </c>
      <c r="B1772" s="16" t="s">
        <v>3279</v>
      </c>
    </row>
    <row r="1773" spans="1:2" x14ac:dyDescent="0.2">
      <c r="A1773" s="16" t="s">
        <v>2133</v>
      </c>
      <c r="B1773" s="16" t="s">
        <v>3206</v>
      </c>
    </row>
    <row r="1774" spans="1:2" x14ac:dyDescent="0.2">
      <c r="A1774" s="16" t="s">
        <v>2134</v>
      </c>
      <c r="B1774" s="16" t="s">
        <v>3367</v>
      </c>
    </row>
    <row r="1775" spans="1:2" x14ac:dyDescent="0.2">
      <c r="A1775" s="16" t="s">
        <v>2135</v>
      </c>
      <c r="B1775" s="16" t="s">
        <v>3186</v>
      </c>
    </row>
    <row r="1776" spans="1:2" x14ac:dyDescent="0.2">
      <c r="A1776" s="16" t="s">
        <v>2136</v>
      </c>
      <c r="B1776" s="16" t="s">
        <v>3072</v>
      </c>
    </row>
    <row r="1777" spans="1:2" x14ac:dyDescent="0.2">
      <c r="A1777" s="16" t="s">
        <v>2137</v>
      </c>
      <c r="B1777" s="16" t="s">
        <v>3116</v>
      </c>
    </row>
    <row r="1778" spans="1:2" x14ac:dyDescent="0.2">
      <c r="A1778" s="16" t="s">
        <v>2138</v>
      </c>
      <c r="B1778" s="16" t="s">
        <v>3065</v>
      </c>
    </row>
    <row r="1779" spans="1:2" x14ac:dyDescent="0.2">
      <c r="A1779" s="16" t="s">
        <v>2139</v>
      </c>
      <c r="B1779" s="16" t="s">
        <v>3344</v>
      </c>
    </row>
    <row r="1780" spans="1:2" x14ac:dyDescent="0.2">
      <c r="A1780" s="16" t="s">
        <v>2140</v>
      </c>
      <c r="B1780" s="16" t="s">
        <v>3050</v>
      </c>
    </row>
    <row r="1781" spans="1:2" x14ac:dyDescent="0.2">
      <c r="A1781" s="16" t="s">
        <v>2141</v>
      </c>
      <c r="B1781" s="16" t="s">
        <v>2843</v>
      </c>
    </row>
    <row r="1782" spans="1:2" x14ac:dyDescent="0.2">
      <c r="A1782" s="16" t="s">
        <v>2142</v>
      </c>
      <c r="B1782" s="16" t="s">
        <v>3319</v>
      </c>
    </row>
    <row r="1783" spans="1:2" x14ac:dyDescent="0.2">
      <c r="A1783" s="16" t="s">
        <v>2143</v>
      </c>
      <c r="B1783" s="16" t="s">
        <v>3101</v>
      </c>
    </row>
    <row r="1784" spans="1:2" x14ac:dyDescent="0.2">
      <c r="A1784" s="16" t="s">
        <v>2144</v>
      </c>
      <c r="B1784" s="16" t="s">
        <v>3099</v>
      </c>
    </row>
    <row r="1785" spans="1:2" x14ac:dyDescent="0.2">
      <c r="A1785" s="16" t="s">
        <v>2145</v>
      </c>
      <c r="B1785" s="16" t="s">
        <v>3102</v>
      </c>
    </row>
    <row r="1786" spans="1:2" x14ac:dyDescent="0.2">
      <c r="A1786" s="16" t="s">
        <v>2146</v>
      </c>
      <c r="B1786" s="16" t="s">
        <v>3210</v>
      </c>
    </row>
    <row r="1787" spans="1:2" x14ac:dyDescent="0.2">
      <c r="A1787" s="16" t="s">
        <v>2147</v>
      </c>
      <c r="B1787" s="16" t="s">
        <v>3490</v>
      </c>
    </row>
    <row r="1788" spans="1:2" x14ac:dyDescent="0.2">
      <c r="A1788" s="16" t="s">
        <v>2148</v>
      </c>
      <c r="B1788" s="16" t="s">
        <v>3485</v>
      </c>
    </row>
    <row r="1789" spans="1:2" x14ac:dyDescent="0.2">
      <c r="A1789" s="16" t="s">
        <v>2149</v>
      </c>
      <c r="B1789" s="16" t="s">
        <v>3119</v>
      </c>
    </row>
    <row r="1790" spans="1:2" x14ac:dyDescent="0.2">
      <c r="A1790" s="16" t="s">
        <v>2150</v>
      </c>
      <c r="B1790" s="16" t="s">
        <v>3178</v>
      </c>
    </row>
    <row r="1791" spans="1:2" x14ac:dyDescent="0.2">
      <c r="A1791" s="16" t="s">
        <v>2151</v>
      </c>
      <c r="B1791" s="16" t="s">
        <v>3166</v>
      </c>
    </row>
    <row r="1792" spans="1:2" x14ac:dyDescent="0.2">
      <c r="A1792" s="16" t="s">
        <v>2152</v>
      </c>
      <c r="B1792" s="16" t="s">
        <v>3325</v>
      </c>
    </row>
    <row r="1793" spans="1:3" x14ac:dyDescent="0.2">
      <c r="A1793" s="16" t="s">
        <v>2153</v>
      </c>
      <c r="B1793" s="16" t="s">
        <v>3264</v>
      </c>
    </row>
    <row r="1794" spans="1:3" x14ac:dyDescent="0.2">
      <c r="A1794" s="16" t="s">
        <v>2154</v>
      </c>
      <c r="B1794" s="16" t="s">
        <v>3294</v>
      </c>
    </row>
    <row r="1795" spans="1:3" x14ac:dyDescent="0.2">
      <c r="A1795" s="16" t="s">
        <v>2155</v>
      </c>
      <c r="B1795" s="16" t="s">
        <v>2736</v>
      </c>
    </row>
    <row r="1796" spans="1:3" x14ac:dyDescent="0.2">
      <c r="A1796" s="16" t="s">
        <v>2156</v>
      </c>
      <c r="B1796" s="16" t="s">
        <v>3142</v>
      </c>
    </row>
    <row r="1798" spans="1:3" x14ac:dyDescent="0.2">
      <c r="A1798" s="2" t="s">
        <v>407</v>
      </c>
      <c r="B1798" s="34">
        <v>1</v>
      </c>
      <c r="C1798" s="2" t="str">
        <f>VLOOKUP(B1798,A1799:B1800,2,FALSE)</f>
        <v>geglättet</v>
      </c>
    </row>
    <row r="1799" spans="1:3" x14ac:dyDescent="0.2">
      <c r="A1799" s="16">
        <v>1</v>
      </c>
      <c r="B1799" s="16" t="s">
        <v>613</v>
      </c>
    </row>
    <row r="1800" spans="1:3" x14ac:dyDescent="0.2">
      <c r="A1800" s="16">
        <v>2</v>
      </c>
      <c r="B1800" s="16" t="s">
        <v>3643</v>
      </c>
    </row>
    <row r="1802" spans="1:3" x14ac:dyDescent="0.2">
      <c r="A1802" s="2" t="s">
        <v>492</v>
      </c>
      <c r="B1802" s="34">
        <v>1</v>
      </c>
      <c r="C1802" s="2" t="str">
        <f>VLOOKUP(B1802,A1803:B1804,2,FALSE)</f>
        <v>geglättet</v>
      </c>
    </row>
    <row r="1803" spans="1:3" x14ac:dyDescent="0.2">
      <c r="A1803" s="16">
        <v>1</v>
      </c>
      <c r="B1803" s="16" t="s">
        <v>613</v>
      </c>
    </row>
    <row r="1804" spans="1:3" x14ac:dyDescent="0.2">
      <c r="A1804" s="16">
        <v>2</v>
      </c>
      <c r="B1804" s="16" t="s">
        <v>3643</v>
      </c>
    </row>
    <row r="1806" spans="1:3" x14ac:dyDescent="0.2">
      <c r="A1806" s="2" t="s">
        <v>2157</v>
      </c>
      <c r="B1806" s="34">
        <v>1</v>
      </c>
      <c r="C1806" s="2" t="str">
        <f>VLOOKUP(B1806,A1807:B1808,2,FALSE)</f>
        <v>geglättet</v>
      </c>
    </row>
    <row r="1807" spans="1:3" x14ac:dyDescent="0.2">
      <c r="A1807" s="16">
        <v>1</v>
      </c>
      <c r="B1807" s="16" t="s">
        <v>613</v>
      </c>
    </row>
    <row r="1808" spans="1:3" x14ac:dyDescent="0.2">
      <c r="A1808" s="16">
        <v>2</v>
      </c>
      <c r="B1808" s="16" t="s">
        <v>3643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15"/>
  <sheetViews>
    <sheetView zoomScaleNormal="100"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95" t="str">
        <f>te!A62&amp;", "&amp;hi!$G$5</f>
        <v>Schweiz, 1. Quartal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6"/>
      <c r="F7" s="116" t="str">
        <f>te!A53</f>
        <v>Index: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76" t="str">
        <f>te!A61</f>
        <v>Indexreihen Schweiz (1. Quartal 2000 = 100, quartalsweise)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te!A60</f>
        <v>Indexreihen Schweiz (Jahresmittel 1985 = 100, jährlich)</v>
      </c>
      <c r="N11" s="176"/>
      <c r="O11" s="176"/>
      <c r="P11" s="176"/>
      <c r="Q11" s="176"/>
      <c r="R11" s="176"/>
      <c r="S11" s="176"/>
      <c r="T11" s="176"/>
      <c r="U11" s="176"/>
      <c r="V11" s="10"/>
    </row>
    <row r="12" spans="1:24" ht="8.1" customHeight="1" x14ac:dyDescent="0.2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">
      <c r="B13" s="11"/>
      <c r="C13" s="191" t="str">
        <f>C54</f>
        <v>Eigentumswohnungen EWG</v>
      </c>
      <c r="D13" s="191"/>
      <c r="E13" s="191"/>
      <c r="F13" s="191"/>
      <c r="G13" s="191"/>
      <c r="H13" s="191"/>
      <c r="I13" s="191"/>
      <c r="J13" s="191"/>
      <c r="K13" s="191"/>
      <c r="L13" s="74"/>
      <c r="M13" s="191" t="str">
        <f>M54</f>
        <v>Eigentumswohnungen EWG</v>
      </c>
      <c r="N13" s="191"/>
      <c r="O13" s="191"/>
      <c r="P13" s="191"/>
      <c r="Q13" s="191"/>
      <c r="R13" s="191"/>
      <c r="S13" s="191"/>
      <c r="T13" s="191"/>
      <c r="U13" s="191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5" t="str">
        <f>te!$A$11</f>
        <v>Quelle: Transaktionspreisindizes Fahrländer Partner.</v>
      </c>
      <c r="D33" s="185"/>
      <c r="E33" s="185"/>
      <c r="F33" s="185"/>
      <c r="G33" s="185"/>
      <c r="H33" s="185"/>
      <c r="I33" s="9"/>
      <c r="J33" s="9"/>
      <c r="K33" s="9"/>
      <c r="L33" s="10"/>
      <c r="M33" s="185" t="str">
        <f>te!$A$11</f>
        <v>Quelle: Transaktionspreisindizes Fahrländer Partner.</v>
      </c>
      <c r="N33" s="185"/>
      <c r="O33" s="185"/>
      <c r="P33" s="185"/>
      <c r="Q33" s="185"/>
      <c r="R33" s="185"/>
      <c r="S33" s="10"/>
      <c r="T33" s="10"/>
      <c r="U33" s="10"/>
      <c r="V33" s="10"/>
    </row>
    <row r="34" spans="1:79" ht="24.95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"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">
      <c r="B36" s="75"/>
      <c r="C36" s="98"/>
      <c r="D36" s="99"/>
      <c r="E36" s="184" t="str">
        <f>E55</f>
        <v>Marktsegment</v>
      </c>
      <c r="F36" s="184"/>
      <c r="G36" s="184"/>
      <c r="H36" s="184"/>
      <c r="I36" s="184"/>
      <c r="J36" s="100"/>
      <c r="K36" s="100"/>
      <c r="L36" s="20"/>
      <c r="M36" s="159"/>
      <c r="N36" s="96"/>
      <c r="O36" s="178" t="str">
        <f>O55</f>
        <v>Marktsegment</v>
      </c>
      <c r="P36" s="178"/>
      <c r="Q36" s="178"/>
      <c r="R36" s="178"/>
      <c r="S36" s="178"/>
      <c r="T36" s="160"/>
      <c r="U36" s="160"/>
    </row>
    <row r="37" spans="1:79" ht="15" customHeight="1" x14ac:dyDescent="0.2"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</row>
    <row r="38" spans="1:79" ht="15" customHeight="1" x14ac:dyDescent="0.2">
      <c r="B38" s="75"/>
      <c r="C38" s="179" t="str">
        <f>C155</f>
        <v>2023:4 - 2024:1</v>
      </c>
      <c r="D38" s="179"/>
      <c r="E38" s="101">
        <f>E155</f>
        <v>1.9284166171840589E-2</v>
      </c>
      <c r="F38" s="102"/>
      <c r="G38" s="101">
        <f>G155</f>
        <v>5.2403573698129868E-3</v>
      </c>
      <c r="H38" s="102"/>
      <c r="I38" s="101">
        <f>I155</f>
        <v>8.2342292295123354E-3</v>
      </c>
      <c r="J38" s="101"/>
      <c r="K38" s="101">
        <f>K155</f>
        <v>8.4331534655528451E-3</v>
      </c>
      <c r="L38" s="20"/>
      <c r="M38" s="179" t="str">
        <f>M97</f>
        <v>2022 - 2023</v>
      </c>
      <c r="N38" s="179"/>
      <c r="O38" s="101">
        <f>O97</f>
        <v>2.8408629159210053E-2</v>
      </c>
      <c r="P38" s="101"/>
      <c r="Q38" s="101">
        <f>Q97</f>
        <v>2.2996022194360588E-2</v>
      </c>
      <c r="R38" s="101"/>
      <c r="S38" s="101">
        <f>S97</f>
        <v>5.9873425419837201E-2</v>
      </c>
      <c r="T38" s="101"/>
      <c r="U38" s="101">
        <f>U97</f>
        <v>4.1799182679777225E-2</v>
      </c>
    </row>
    <row r="39" spans="1:79" ht="15" customHeight="1" x14ac:dyDescent="0.2">
      <c r="B39" s="75"/>
      <c r="C39" s="179" t="str">
        <f>C156</f>
        <v>2023:1 - 2024:1</v>
      </c>
      <c r="D39" s="179"/>
      <c r="E39" s="101">
        <f>E156</f>
        <v>2.4693750549089843E-2</v>
      </c>
      <c r="F39" s="102"/>
      <c r="G39" s="101">
        <f>G156</f>
        <v>1.4107361076586944E-2</v>
      </c>
      <c r="H39" s="102"/>
      <c r="I39" s="101">
        <f>I156</f>
        <v>6.1353673431397748E-2</v>
      </c>
      <c r="J39" s="101"/>
      <c r="K39" s="101">
        <f>K156</f>
        <v>3.8737291883735425E-2</v>
      </c>
      <c r="L39" s="20"/>
      <c r="M39" s="179" t="str">
        <f>M98</f>
        <v>2018 - 2023</v>
      </c>
      <c r="N39" s="179"/>
      <c r="O39" s="101">
        <f>O98</f>
        <v>0.21418365065343359</v>
      </c>
      <c r="P39" s="101"/>
      <c r="Q39" s="101">
        <f>Q98</f>
        <v>0.21048016667866731</v>
      </c>
      <c r="R39" s="101"/>
      <c r="S39" s="101">
        <f>S98</f>
        <v>0.3869129461112002</v>
      </c>
      <c r="T39" s="101"/>
      <c r="U39" s="101">
        <f>U98</f>
        <v>0.29330175699273298</v>
      </c>
    </row>
    <row r="40" spans="1:79" ht="4.5" customHeight="1" x14ac:dyDescent="0.2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499999999999993" customHeight="1" x14ac:dyDescent="0.2">
      <c r="B41" s="75"/>
      <c r="C41" s="186" t="str">
        <f>C158</f>
        <v>Quelle: Transaktionspreisindizes Fahrländer Partner.</v>
      </c>
      <c r="D41" s="185"/>
      <c r="E41" s="185"/>
      <c r="F41" s="185"/>
      <c r="G41" s="185"/>
      <c r="H41" s="185"/>
      <c r="I41" s="185"/>
      <c r="J41" s="185"/>
      <c r="K41" s="185"/>
      <c r="L41" s="20"/>
      <c r="M41" s="185" t="str">
        <f>te!A11</f>
        <v>Quelle: Transaktionspreisindizes Fahrländer Partner.</v>
      </c>
      <c r="N41" s="185"/>
      <c r="O41" s="185"/>
      <c r="P41" s="185"/>
      <c r="Q41" s="185"/>
      <c r="R41" s="185"/>
      <c r="S41" s="185"/>
      <c r="T41" s="185"/>
      <c r="U41" s="185"/>
    </row>
    <row r="42" spans="1:79" ht="9.9499999999999993" customHeight="1" x14ac:dyDescent="0.2">
      <c r="C42" s="9"/>
      <c r="D42" s="9"/>
      <c r="E42" s="9"/>
      <c r="F42" s="9"/>
      <c r="G42" s="9"/>
      <c r="H42" s="9"/>
      <c r="I42" s="9"/>
      <c r="J42" s="9"/>
      <c r="K42" s="9"/>
      <c r="L42" s="9"/>
      <c r="M42" s="188"/>
      <c r="N42" s="188"/>
      <c r="O42" s="188"/>
      <c r="P42" s="188"/>
      <c r="Q42" s="188"/>
      <c r="R42" s="188"/>
      <c r="S42" s="188"/>
      <c r="T42" s="188"/>
      <c r="U42" s="188"/>
      <c r="V42" s="70"/>
    </row>
    <row r="43" spans="1:79" ht="60" customHeight="1" x14ac:dyDescent="0.2">
      <c r="B43" s="73"/>
      <c r="C43" s="189"/>
      <c r="D43" s="189"/>
      <c r="E43" s="189"/>
      <c r="F43" s="189"/>
      <c r="G43" s="189"/>
      <c r="H43" s="189"/>
      <c r="I43" s="189"/>
      <c r="J43" s="189"/>
      <c r="K43" s="18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499999999999993" customHeight="1" x14ac:dyDescent="0.2">
      <c r="B45" s="73"/>
      <c r="C45" s="170" t="s">
        <v>55</v>
      </c>
      <c r="D45" s="170"/>
      <c r="E45" s="170"/>
      <c r="F45" s="170" t="str">
        <f>te!A12</f>
        <v>Transaktionspreis- und Baulandindizes für Wohneigentum</v>
      </c>
      <c r="G45" s="170"/>
      <c r="H45" s="170"/>
      <c r="I45" s="170"/>
      <c r="J45" s="170"/>
      <c r="K45" s="123"/>
      <c r="L45" s="73"/>
      <c r="M45" s="73"/>
      <c r="N45" s="73"/>
      <c r="O45" s="73"/>
      <c r="P45" s="73"/>
      <c r="Q45" s="73"/>
      <c r="R45" s="73"/>
      <c r="S45" s="73"/>
      <c r="T45" s="187" t="str">
        <f>hi!$G$5</f>
        <v>1. Quartal 2024</v>
      </c>
      <c r="U45" s="187"/>
      <c r="V45" s="128"/>
    </row>
    <row r="46" spans="1:79" ht="9.9499999999999993" customHeight="1" x14ac:dyDescent="0.2">
      <c r="B46" s="73"/>
      <c r="C46" s="170" t="s">
        <v>0</v>
      </c>
      <c r="D46" s="170"/>
      <c r="E46" s="170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5" customHeight="1" x14ac:dyDescent="0.25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">
      <c r="B53" s="11"/>
      <c r="C53" s="176" t="str">
        <f>te!A61</f>
        <v>Indexreihen Schweiz (1. Quartal 2000 = 100, quartalsweise)</v>
      </c>
      <c r="D53" s="176"/>
      <c r="E53" s="176"/>
      <c r="F53" s="176"/>
      <c r="G53" s="176"/>
      <c r="H53" s="176"/>
      <c r="I53" s="176"/>
      <c r="J53" s="176"/>
      <c r="K53" s="176"/>
      <c r="L53" s="74"/>
      <c r="M53" s="176" t="str">
        <f>te!A60</f>
        <v>Indexreihen Schweiz (Jahresmittel 1985 = 100, jährlich)</v>
      </c>
      <c r="N53" s="176"/>
      <c r="O53" s="176"/>
      <c r="P53" s="176"/>
      <c r="Q53" s="176"/>
      <c r="R53" s="176"/>
      <c r="S53" s="176"/>
      <c r="T53" s="176"/>
      <c r="U53" s="176"/>
      <c r="V53" s="10"/>
    </row>
    <row r="54" spans="1:104" ht="15" customHeight="1" x14ac:dyDescent="0.2">
      <c r="B54" s="11"/>
      <c r="C54" s="177" t="str">
        <f>VLOOKUP(hi!C33,hi!A34:B38,2,FALSE)</f>
        <v>Eigentumswohnungen EWG</v>
      </c>
      <c r="D54" s="177"/>
      <c r="E54" s="177"/>
      <c r="F54" s="177"/>
      <c r="G54" s="177"/>
      <c r="H54" s="177"/>
      <c r="I54" s="177"/>
      <c r="J54" s="177"/>
      <c r="K54" s="177"/>
      <c r="L54" s="74"/>
      <c r="M54" s="177" t="str">
        <f>C54</f>
        <v>Eigentumswohnungen EWG</v>
      </c>
      <c r="N54" s="177"/>
      <c r="O54" s="177"/>
      <c r="P54" s="177"/>
      <c r="Q54" s="177"/>
      <c r="R54" s="177"/>
      <c r="S54" s="177"/>
      <c r="T54" s="177"/>
      <c r="U54" s="177"/>
      <c r="V54" s="10"/>
    </row>
    <row r="55" spans="1:104" s="90" customFormat="1" ht="15" customHeight="1" x14ac:dyDescent="0.2">
      <c r="A55" s="86"/>
      <c r="B55" s="87"/>
      <c r="C55" s="111"/>
      <c r="D55" s="111"/>
      <c r="E55" s="178" t="str">
        <f>IF(hi!C33=3,"",te!A63)</f>
        <v>Marktsegment</v>
      </c>
      <c r="F55" s="178"/>
      <c r="G55" s="178"/>
      <c r="H55" s="178"/>
      <c r="I55" s="178"/>
      <c r="J55" s="161"/>
      <c r="K55" s="161"/>
      <c r="L55" s="87"/>
      <c r="M55" s="111"/>
      <c r="N55" s="109"/>
      <c r="O55" s="178" t="str">
        <f>E55</f>
        <v>Marktsegment</v>
      </c>
      <c r="P55" s="178"/>
      <c r="Q55" s="178"/>
      <c r="R55" s="178"/>
      <c r="S55" s="178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1" t="str">
        <f>VLOOKUP(hi!$C$33,hi!$A$34:$R$38,15,FALSE)</f>
        <v>Unteres</v>
      </c>
      <c r="E56" s="181"/>
      <c r="F56" s="181" t="str">
        <f>VLOOKUP(hi!$C$33,hi!$A$34:$R$38,16,FALSE)</f>
        <v>Mittleres</v>
      </c>
      <c r="G56" s="181"/>
      <c r="H56" s="181" t="str">
        <f>VLOOKUP(hi!$C$33,hi!$A$34:$R$38,17,FALSE)</f>
        <v>Gehobenes</v>
      </c>
      <c r="I56" s="181"/>
      <c r="J56" s="182" t="str">
        <f>VLOOKUP(hi!$C$33,hi!$A$34:$R$38,18,FALSE)</f>
        <v>EWG gesamt</v>
      </c>
      <c r="K56" s="182"/>
      <c r="L56" s="87"/>
      <c r="M56" s="111"/>
      <c r="N56" s="190" t="str">
        <f>D56</f>
        <v>Unteres</v>
      </c>
      <c r="O56" s="190"/>
      <c r="P56" s="190" t="str">
        <f>F56</f>
        <v>Mittleres</v>
      </c>
      <c r="Q56" s="190"/>
      <c r="R56" s="190" t="str">
        <f>H56</f>
        <v>Gehobenes</v>
      </c>
      <c r="S56" s="190"/>
      <c r="T56" s="190" t="str">
        <f>J56</f>
        <v>EWG gesamt</v>
      </c>
      <c r="U56" s="190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>
        <v>5</v>
      </c>
      <c r="C57" s="105" t="s">
        <v>15</v>
      </c>
      <c r="D57" s="106"/>
      <c r="E57" s="102">
        <f>VLOOKUP(CONCATENATE(E$52,"_Qu_","CH"),fpre_reg_dat!$A$2:$DH$4224,CH!$B57,0)</f>
        <v>100</v>
      </c>
      <c r="F57" s="107"/>
      <c r="G57" s="107">
        <f>VLOOKUP(CONCATENATE(G$52,"_Qu_","CH"),fpre_reg_dat!$A$2:$DH$4224,CH!$B57,0)</f>
        <v>100</v>
      </c>
      <c r="H57" s="107"/>
      <c r="I57" s="107">
        <f>VLOOKUP(CONCATENATE(I$52,"_Qu_","CH"),fpre_reg_dat!$A$2:$DH$4224,CH!$B57,0)</f>
        <v>100</v>
      </c>
      <c r="J57" s="107"/>
      <c r="K57" s="107">
        <f>VLOOKUP(CONCATENATE(K$52,"_Qu_","CH"),fpre_reg_dat!$A$2:$DH$4224,CH!$B57,0)</f>
        <v>100</v>
      </c>
      <c r="L57" s="91">
        <v>5</v>
      </c>
      <c r="M57" s="108" t="s">
        <v>14</v>
      </c>
      <c r="N57" s="109"/>
      <c r="O57" s="100">
        <f>VLOOKUP(CONCATENATE(E$52,"_Ja_","CH"),fpre_reg_dat!$A$2:$DH$4224,CH!$L57,0)</f>
        <v>100</v>
      </c>
      <c r="P57" s="110"/>
      <c r="Q57" s="110">
        <f>VLOOKUP(CONCATENATE(G$52,"_Ja_","CH"),fpre_reg_dat!$A$2:$DH$4224,CH!$L57,0)</f>
        <v>100</v>
      </c>
      <c r="R57" s="110"/>
      <c r="S57" s="110">
        <f>VLOOKUP(CONCATENATE(I$52,"_Ja_","CH"),fpre_reg_dat!$A$2:$DH$4224,CH!$L57,0)</f>
        <v>100</v>
      </c>
      <c r="T57" s="110"/>
      <c r="U57" s="110">
        <f>VLOOKUP(CONCATENATE(K$52,"_Ja_","CH"),fpre_reg_dat!$A$2:$DH$4224,CH!$L57,0)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">
      <c r="A58" s="86"/>
      <c r="B58" s="92">
        <f>+B57+1</f>
        <v>6</v>
      </c>
      <c r="C58" s="105" t="s">
        <v>16</v>
      </c>
      <c r="D58" s="106"/>
      <c r="E58" s="102">
        <f>VLOOKUP(CONCATENATE(E$52,"_Qu_","CH"),fpre_reg_dat!$A$2:$DH$4224,CH!$B58,0)</f>
        <v>101.17549766576883</v>
      </c>
      <c r="F58" s="107"/>
      <c r="G58" s="107">
        <f>VLOOKUP(CONCATENATE(G$52,"_Qu_","CH"),fpre_reg_dat!$A$2:$DH$4224,CH!$B58,0)</f>
        <v>101.68358236710861</v>
      </c>
      <c r="H58" s="107"/>
      <c r="I58" s="107">
        <f>VLOOKUP(CONCATENATE(I$52,"_Qu_","CH"),fpre_reg_dat!$A$2:$DH$4224,CH!$B58,0)</f>
        <v>102.39404273071031</v>
      </c>
      <c r="J58" s="107"/>
      <c r="K58" s="107">
        <f>VLOOKUP(CONCATENATE(K$52,"_Qu_","CH"),fpre_reg_dat!$A$2:$DH$4224,CH!$B58,0)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VLOOKUP(CONCATENATE(E$52,"_Ja_","CH"),fpre_reg_dat!$A$2:$DH$4224,CH!$L58,0)</f>
        <v>102.95517751400018</v>
      </c>
      <c r="P58" s="107"/>
      <c r="Q58" s="107">
        <f>VLOOKUP(CONCATENATE(G$52,"_Ja_","CH"),fpre_reg_dat!$A$2:$DH$4224,CH!$L58,0)</f>
        <v>106.12963497481761</v>
      </c>
      <c r="R58" s="107"/>
      <c r="S58" s="107">
        <f>VLOOKUP(CONCATENATE(I$52,"_Ja_","CH"),fpre_reg_dat!$A$2:$DH$4224,CH!$L58,0)</f>
        <v>98.812504325169243</v>
      </c>
      <c r="T58" s="107"/>
      <c r="U58" s="107">
        <f>VLOOKUP(CONCATENATE(K$52,"_Ja_","CH"),fpre_reg_dat!$A$2:$DH$4224,CH!$L58,0)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">
      <c r="A59" s="86"/>
      <c r="B59" s="92">
        <f t="shared" ref="B59:B125" si="2">+B58+1</f>
        <v>7</v>
      </c>
      <c r="C59" s="105" t="s">
        <v>17</v>
      </c>
      <c r="D59" s="106"/>
      <c r="E59" s="102">
        <f>VLOOKUP(CONCATENATE(E$52,"_Qu_","CH"),fpre_reg_dat!$A$2:$DH$4224,CH!$B59,0)</f>
        <v>100.89578028257407</v>
      </c>
      <c r="F59" s="107"/>
      <c r="G59" s="107">
        <f>VLOOKUP(CONCATENATE(G$52,"_Qu_","CH"),fpre_reg_dat!$A$2:$DH$4224,CH!$B59,0)</f>
        <v>102.10272852257567</v>
      </c>
      <c r="H59" s="107"/>
      <c r="I59" s="107">
        <f>VLOOKUP(CONCATENATE(I$52,"_Qu_","CH"),fpre_reg_dat!$A$2:$DH$4224,CH!$B59,0)</f>
        <v>102.87401587622303</v>
      </c>
      <c r="J59" s="107"/>
      <c r="K59" s="107">
        <f>VLOOKUP(CONCATENATE(K$52,"_Qu_","CH"),fpre_reg_dat!$A$2:$DH$4224,CH!$B59,0)</f>
        <v>102.33651058026147</v>
      </c>
      <c r="L59" s="91">
        <f t="shared" ref="L59:L95" si="3">+L58+1</f>
        <v>7</v>
      </c>
      <c r="M59" s="105">
        <f t="shared" si="1"/>
        <v>1987</v>
      </c>
      <c r="N59" s="106"/>
      <c r="O59" s="102">
        <f>VLOOKUP(CONCATENATE(E$52,"_Ja_","CH"),fpre_reg_dat!$A$2:$DH$4224,CH!$L59,0)</f>
        <v>99.62245056791123</v>
      </c>
      <c r="P59" s="107"/>
      <c r="Q59" s="107">
        <f>VLOOKUP(CONCATENATE(G$52,"_Ja_","CH"),fpre_reg_dat!$A$2:$DH$4224,CH!$L59,0)</f>
        <v>107.95573433493668</v>
      </c>
      <c r="R59" s="107"/>
      <c r="S59" s="107">
        <f>VLOOKUP(CONCATENATE(I$52,"_Ja_","CH"),fpre_reg_dat!$A$2:$DH$4224,CH!$L59,0)</f>
        <v>97.024977781592398</v>
      </c>
      <c r="T59" s="107"/>
      <c r="U59" s="107">
        <f>VLOOKUP(CONCATENATE(K$52,"_Ja_","CH"),fpre_reg_dat!$A$2:$DH$4224,CH!$L59,0)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">
      <c r="A60" s="86"/>
      <c r="B60" s="92">
        <f t="shared" si="2"/>
        <v>8</v>
      </c>
      <c r="C60" s="105" t="s">
        <v>18</v>
      </c>
      <c r="D60" s="106"/>
      <c r="E60" s="102">
        <f>VLOOKUP(CONCATENATE(E$52,"_Qu_","CH"),fpre_reg_dat!$A$2:$DH$4224,CH!$B60,0)</f>
        <v>97.923350563339355</v>
      </c>
      <c r="F60" s="107"/>
      <c r="G60" s="107">
        <f>VLOOKUP(CONCATENATE(G$52,"_Qu_","CH"),fpre_reg_dat!$A$2:$DH$4224,CH!$B60,0)</f>
        <v>99.872014460983451</v>
      </c>
      <c r="H60" s="107"/>
      <c r="I60" s="107">
        <f>VLOOKUP(CONCATENATE(I$52,"_Qu_","CH"),fpre_reg_dat!$A$2:$DH$4224,CH!$B60,0)</f>
        <v>100.8534158362887</v>
      </c>
      <c r="J60" s="107"/>
      <c r="K60" s="107">
        <f>VLOOKUP(CONCATENATE(K$52,"_Qu_","CH"),fpre_reg_dat!$A$2:$DH$4224,CH!$B60,0)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VLOOKUP(CONCATENATE(E$52,"_Ja_","CH"),fpre_reg_dat!$A$2:$DH$4224,CH!$L60,0)</f>
        <v>107.74319263275854</v>
      </c>
      <c r="P60" s="107"/>
      <c r="Q60" s="107">
        <f>VLOOKUP(CONCATENATE(G$52,"_Ja_","CH"),fpre_reg_dat!$A$2:$DH$4224,CH!$L60,0)</f>
        <v>119.65394802383149</v>
      </c>
      <c r="R60" s="107"/>
      <c r="S60" s="107">
        <f>VLOOKUP(CONCATENATE(I$52,"_Ja_","CH"),fpre_reg_dat!$A$2:$DH$4224,CH!$L60,0)</f>
        <v>113.04667371777239</v>
      </c>
      <c r="T60" s="107"/>
      <c r="U60" s="107">
        <f>VLOOKUP(CONCATENATE(K$52,"_Ja_","CH"),fpre_reg_dat!$A$2:$DH$4224,CH!$L60,0)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">
      <c r="A61" s="86"/>
      <c r="B61" s="92">
        <f t="shared" si="2"/>
        <v>9</v>
      </c>
      <c r="C61" s="105" t="s">
        <v>19</v>
      </c>
      <c r="D61" s="106"/>
      <c r="E61" s="102">
        <f>VLOOKUP(CONCATENATE(E$52,"_Qu_","CH"),fpre_reg_dat!$A$2:$DH$4224,CH!$B61,0)</f>
        <v>98.703511920805809</v>
      </c>
      <c r="F61" s="107"/>
      <c r="G61" s="107">
        <f>VLOOKUP(CONCATENATE(G$52,"_Qu_","CH"),fpre_reg_dat!$A$2:$DH$4224,CH!$B61,0)</f>
        <v>101.24022098800339</v>
      </c>
      <c r="H61" s="107"/>
      <c r="I61" s="107">
        <f>VLOOKUP(CONCATENATE(I$52,"_Qu_","CH"),fpre_reg_dat!$A$2:$DH$4224,CH!$B61,0)</f>
        <v>102.07247109632618</v>
      </c>
      <c r="J61" s="107"/>
      <c r="K61" s="107">
        <f>VLOOKUP(CONCATENATE(K$52,"_Qu_","CH"),fpre_reg_dat!$A$2:$DH$4224,CH!$B61,0)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VLOOKUP(CONCATENATE(E$52,"_Ja_","CH"),fpre_reg_dat!$A$2:$DH$4224,CH!$L61,0)</f>
        <v>114.23770417578606</v>
      </c>
      <c r="P61" s="107"/>
      <c r="Q61" s="107">
        <f>VLOOKUP(CONCATENATE(G$52,"_Ja_","CH"),fpre_reg_dat!$A$2:$DH$4224,CH!$L61,0)</f>
        <v>125.50405290090245</v>
      </c>
      <c r="R61" s="107"/>
      <c r="S61" s="107">
        <f>VLOOKUP(CONCATENATE(I$52,"_Ja_","CH"),fpre_reg_dat!$A$2:$DH$4224,CH!$L61,0)</f>
        <v>128.47468289959235</v>
      </c>
      <c r="T61" s="107"/>
      <c r="U61" s="107">
        <f>VLOOKUP(CONCATENATE(K$52,"_Ja_","CH"),fpre_reg_dat!$A$2:$DH$4224,CH!$L61,0)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">
      <c r="A62" s="86"/>
      <c r="B62" s="92">
        <f t="shared" si="2"/>
        <v>10</v>
      </c>
      <c r="C62" s="105" t="s">
        <v>20</v>
      </c>
      <c r="D62" s="106"/>
      <c r="E62" s="102">
        <f>VLOOKUP(CONCATENATE(E$52,"_Qu_","CH"),fpre_reg_dat!$A$2:$DH$4224,CH!$B62,0)</f>
        <v>99.175024793179844</v>
      </c>
      <c r="F62" s="107"/>
      <c r="G62" s="107">
        <f>VLOOKUP(CONCATENATE(G$52,"_Qu_","CH"),fpre_reg_dat!$A$2:$DH$4224,CH!$B62,0)</f>
        <v>102.15897029865377</v>
      </c>
      <c r="H62" s="107"/>
      <c r="I62" s="107">
        <f>VLOOKUP(CONCATENATE(I$52,"_Qu_","CH"),fpre_reg_dat!$A$2:$DH$4224,CH!$B62,0)</f>
        <v>103.31530591612321</v>
      </c>
      <c r="J62" s="107"/>
      <c r="K62" s="107">
        <f>VLOOKUP(CONCATENATE(K$52,"_Qu_","CH"),fpre_reg_dat!$A$2:$DH$4224,CH!$B62,0)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VLOOKUP(CONCATENATE(E$52,"_Ja_","CH"),fpre_reg_dat!$A$2:$DH$4224,CH!$L62,0)</f>
        <v>123.74903320611527</v>
      </c>
      <c r="P62" s="107"/>
      <c r="Q62" s="107">
        <f>VLOOKUP(CONCATENATE(G$52,"_Ja_","CH"),fpre_reg_dat!$A$2:$DH$4224,CH!$L62,0)</f>
        <v>129.67727885495461</v>
      </c>
      <c r="R62" s="107"/>
      <c r="S62" s="107">
        <f>VLOOKUP(CONCATENATE(I$52,"_Ja_","CH"),fpre_reg_dat!$A$2:$DH$4224,CH!$L62,0)</f>
        <v>125.30067509971217</v>
      </c>
      <c r="T62" s="107"/>
      <c r="U62" s="107">
        <f>VLOOKUP(CONCATENATE(K$52,"_Ja_","CH"),fpre_reg_dat!$A$2:$DH$4224,CH!$L62,0)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">
      <c r="A63" s="86"/>
      <c r="B63" s="92">
        <f t="shared" si="2"/>
        <v>11</v>
      </c>
      <c r="C63" s="105" t="s">
        <v>21</v>
      </c>
      <c r="D63" s="106"/>
      <c r="E63" s="102">
        <f>VLOOKUP(CONCATENATE(E$52,"_Qu_","CH"),fpre_reg_dat!$A$2:$DH$4224,CH!$B63,0)</f>
        <v>99.800717268608594</v>
      </c>
      <c r="F63" s="107"/>
      <c r="G63" s="107">
        <f>VLOOKUP(CONCATENATE(G$52,"_Qu_","CH"),fpre_reg_dat!$A$2:$DH$4224,CH!$B63,0)</f>
        <v>103.16475962919827</v>
      </c>
      <c r="H63" s="107"/>
      <c r="I63" s="107">
        <f>VLOOKUP(CONCATENATE(I$52,"_Qu_","CH"),fpre_reg_dat!$A$2:$DH$4224,CH!$B63,0)</f>
        <v>104.6337343101055</v>
      </c>
      <c r="J63" s="107"/>
      <c r="K63" s="107">
        <f>VLOOKUP(CONCATENATE(K$52,"_Qu_","CH"),fpre_reg_dat!$A$2:$DH$4224,CH!$B63,0)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VLOOKUP(CONCATENATE(E$52,"_Ja_","CH"),fpre_reg_dat!$A$2:$DH$4224,CH!$L63,0)</f>
        <v>121.66389363505279</v>
      </c>
      <c r="P63" s="107"/>
      <c r="Q63" s="107">
        <f>VLOOKUP(CONCATENATE(G$52,"_Ja_","CH"),fpre_reg_dat!$A$2:$DH$4224,CH!$L63,0)</f>
        <v>130.07282418443674</v>
      </c>
      <c r="R63" s="107"/>
      <c r="S63" s="107">
        <f>VLOOKUP(CONCATENATE(I$52,"_Ja_","CH"),fpre_reg_dat!$A$2:$DH$4224,CH!$L63,0)</f>
        <v>111.42182536317027</v>
      </c>
      <c r="T63" s="107"/>
      <c r="U63" s="107">
        <f>VLOOKUP(CONCATENATE(K$52,"_Ja_","CH"),fpre_reg_dat!$A$2:$DH$4224,CH!$L63,0)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">
      <c r="A64" s="86"/>
      <c r="B64" s="92">
        <f t="shared" si="2"/>
        <v>12</v>
      </c>
      <c r="C64" s="105" t="s">
        <v>22</v>
      </c>
      <c r="D64" s="106"/>
      <c r="E64" s="102">
        <f>VLOOKUP(CONCATENATE(E$52,"_Qu_","CH"),fpre_reg_dat!$A$2:$DH$4224,CH!$B64,0)</f>
        <v>100.54236657084181</v>
      </c>
      <c r="F64" s="107"/>
      <c r="G64" s="107">
        <f>VLOOKUP(CONCATENATE(G$52,"_Qu_","CH"),fpre_reg_dat!$A$2:$DH$4224,CH!$B64,0)</f>
        <v>104.19697621879698</v>
      </c>
      <c r="H64" s="107"/>
      <c r="I64" s="107">
        <f>VLOOKUP(CONCATENATE(I$52,"_Qu_","CH"),fpre_reg_dat!$A$2:$DH$4224,CH!$B64,0)</f>
        <v>106.76966299423596</v>
      </c>
      <c r="J64" s="107"/>
      <c r="K64" s="107">
        <f>VLOOKUP(CONCATENATE(K$52,"_Qu_","CH"),fpre_reg_dat!$A$2:$DH$4224,CH!$B64,0)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VLOOKUP(CONCATENATE(E$52,"_Ja_","CH"),fpre_reg_dat!$A$2:$DH$4224,CH!$L64,0)</f>
        <v>124.0545402336209</v>
      </c>
      <c r="P64" s="107"/>
      <c r="Q64" s="107">
        <f>VLOOKUP(CONCATENATE(G$52,"_Ja_","CH"),fpre_reg_dat!$A$2:$DH$4224,CH!$L64,0)</f>
        <v>133.95430982881174</v>
      </c>
      <c r="R64" s="107"/>
      <c r="S64" s="107">
        <f>VLOOKUP(CONCATENATE(I$52,"_Ja_","CH"),fpre_reg_dat!$A$2:$DH$4224,CH!$L64,0)</f>
        <v>125.28226488966772</v>
      </c>
      <c r="T64" s="107"/>
      <c r="U64" s="107">
        <f>VLOOKUP(CONCATENATE(K$52,"_Ja_","CH"),fpre_reg_dat!$A$2:$DH$4224,CH!$L64,0)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">
      <c r="A65" s="86"/>
      <c r="B65" s="92">
        <f t="shared" si="2"/>
        <v>13</v>
      </c>
      <c r="C65" s="105" t="s">
        <v>23</v>
      </c>
      <c r="D65" s="106"/>
      <c r="E65" s="102">
        <f>VLOOKUP(CONCATENATE(E$52,"_Qu_","CH"),fpre_reg_dat!$A$2:$DH$4224,CH!$B65,0)</f>
        <v>99.856542905022891</v>
      </c>
      <c r="F65" s="107"/>
      <c r="G65" s="107">
        <f>VLOOKUP(CONCATENATE(G$52,"_Qu_","CH"),fpre_reg_dat!$A$2:$DH$4224,CH!$B65,0)</f>
        <v>104.30708866133823</v>
      </c>
      <c r="H65" s="107"/>
      <c r="I65" s="107">
        <f>VLOOKUP(CONCATENATE(I$52,"_Qu_","CH"),fpre_reg_dat!$A$2:$DH$4224,CH!$B65,0)</f>
        <v>106.29916685381528</v>
      </c>
      <c r="J65" s="107"/>
      <c r="K65" s="107">
        <f>VLOOKUP(CONCATENATE(K$52,"_Qu_","CH"),fpre_reg_dat!$A$2:$DH$4224,CH!$B65,0)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VLOOKUP(CONCATENATE(E$52,"_Ja_","CH"),fpre_reg_dat!$A$2:$DH$4224,CH!$L65,0)</f>
        <v>121.60384112410811</v>
      </c>
      <c r="P65" s="107"/>
      <c r="Q65" s="107">
        <f>VLOOKUP(CONCATENATE(G$52,"_Ja_","CH"),fpre_reg_dat!$A$2:$DH$4224,CH!$L65,0)</f>
        <v>130.04259850578111</v>
      </c>
      <c r="R65" s="107"/>
      <c r="S65" s="107">
        <f>VLOOKUP(CONCATENATE(I$52,"_Ja_","CH"),fpre_reg_dat!$A$2:$DH$4224,CH!$L65,0)</f>
        <v>126.42804096540414</v>
      </c>
      <c r="T65" s="107"/>
      <c r="U65" s="107">
        <f>VLOOKUP(CONCATENATE(K$52,"_Ja_","CH"),fpre_reg_dat!$A$2:$DH$4224,CH!$L65,0)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">
      <c r="A66" s="86"/>
      <c r="B66" s="92">
        <f t="shared" si="2"/>
        <v>14</v>
      </c>
      <c r="C66" s="105" t="s">
        <v>24</v>
      </c>
      <c r="D66" s="106"/>
      <c r="E66" s="102">
        <f>VLOOKUP(CONCATENATE(E$52,"_Qu_","CH"),fpre_reg_dat!$A$2:$DH$4224,CH!$B66,0)</f>
        <v>100.13541009631616</v>
      </c>
      <c r="F66" s="107"/>
      <c r="G66" s="107">
        <f>VLOOKUP(CONCATENATE(G$52,"_Qu_","CH"),fpre_reg_dat!$A$2:$DH$4224,CH!$B66,0)</f>
        <v>104.67658470826444</v>
      </c>
      <c r="H66" s="107"/>
      <c r="I66" s="107">
        <f>VLOOKUP(CONCATENATE(I$52,"_Qu_","CH"),fpre_reg_dat!$A$2:$DH$4224,CH!$B66,0)</f>
        <v>106.67714620855541</v>
      </c>
      <c r="J66" s="107"/>
      <c r="K66" s="107">
        <f>VLOOKUP(CONCATENATE(K$52,"_Qu_","CH"),fpre_reg_dat!$A$2:$DH$4224,CH!$B66,0)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VLOOKUP(CONCATENATE(E$52,"_Ja_","CH"),fpre_reg_dat!$A$2:$DH$4224,CH!$L66,0)</f>
        <v>124.41542862852093</v>
      </c>
      <c r="P66" s="107"/>
      <c r="Q66" s="107">
        <f>VLOOKUP(CONCATENATE(G$52,"_Ja_","CH"),fpre_reg_dat!$A$2:$DH$4224,CH!$L66,0)</f>
        <v>130.64517448340479</v>
      </c>
      <c r="R66" s="107"/>
      <c r="S66" s="107">
        <f>VLOOKUP(CONCATENATE(I$52,"_Ja_","CH"),fpre_reg_dat!$A$2:$DH$4224,CH!$L66,0)</f>
        <v>126.13723806097251</v>
      </c>
      <c r="T66" s="107"/>
      <c r="U66" s="107">
        <f>VLOOKUP(CONCATENATE(K$52,"_Ja_","CH"),fpre_reg_dat!$A$2:$DH$4224,CH!$L66,0)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">
      <c r="A67" s="86"/>
      <c r="B67" s="92">
        <f t="shared" si="2"/>
        <v>15</v>
      </c>
      <c r="C67" s="105" t="s">
        <v>25</v>
      </c>
      <c r="D67" s="106"/>
      <c r="E67" s="102">
        <f>VLOOKUP(CONCATENATE(E$52,"_Qu_","CH"),fpre_reg_dat!$A$2:$DH$4224,CH!$B67,0)</f>
        <v>99.730895768810271</v>
      </c>
      <c r="F67" s="107"/>
      <c r="G67" s="107">
        <f>VLOOKUP(CONCATENATE(G$52,"_Qu_","CH"),fpre_reg_dat!$A$2:$DH$4224,CH!$B67,0)</f>
        <v>104.44453194953063</v>
      </c>
      <c r="H67" s="107"/>
      <c r="I67" s="107">
        <f>VLOOKUP(CONCATENATE(I$52,"_Qu_","CH"),fpre_reg_dat!$A$2:$DH$4224,CH!$B67,0)</f>
        <v>106.37078988770783</v>
      </c>
      <c r="J67" s="107"/>
      <c r="K67" s="107">
        <f>VLOOKUP(CONCATENATE(K$52,"_Qu_","CH"),fpre_reg_dat!$A$2:$DH$4224,CH!$B67,0)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VLOOKUP(CONCATENATE(E$52,"_Ja_","CH"),fpre_reg_dat!$A$2:$DH$4224,CH!$L67,0)</f>
        <v>121.61907941484375</v>
      </c>
      <c r="P67" s="107"/>
      <c r="Q67" s="107">
        <f>VLOOKUP(CONCATENATE(G$52,"_Ja_","CH"),fpre_reg_dat!$A$2:$DH$4224,CH!$L67,0)</f>
        <v>128.09866136120084</v>
      </c>
      <c r="R67" s="107"/>
      <c r="S67" s="107">
        <f>VLOOKUP(CONCATENATE(I$52,"_Ja_","CH"),fpre_reg_dat!$A$2:$DH$4224,CH!$L67,0)</f>
        <v>117.21650912302297</v>
      </c>
      <c r="T67" s="107"/>
      <c r="U67" s="107">
        <f>VLOOKUP(CONCATENATE(K$52,"_Ja_","CH"),fpre_reg_dat!$A$2:$DH$4224,CH!$L67,0)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">
      <c r="A68" s="86"/>
      <c r="B68" s="92">
        <f t="shared" si="2"/>
        <v>16</v>
      </c>
      <c r="C68" s="105" t="s">
        <v>26</v>
      </c>
      <c r="D68" s="106"/>
      <c r="E68" s="102">
        <f>VLOOKUP(CONCATENATE(E$52,"_Qu_","CH"),fpre_reg_dat!$A$2:$DH$4224,CH!$B68,0)</f>
        <v>100.36558001796463</v>
      </c>
      <c r="F68" s="107"/>
      <c r="G68" s="107">
        <f>VLOOKUP(CONCATENATE(G$52,"_Qu_","CH"),fpre_reg_dat!$A$2:$DH$4224,CH!$B68,0)</f>
        <v>105.31682933913449</v>
      </c>
      <c r="H68" s="107"/>
      <c r="I68" s="107">
        <f>VLOOKUP(CONCATENATE(I$52,"_Qu_","CH"),fpre_reg_dat!$A$2:$DH$4224,CH!$B68,0)</f>
        <v>107.61125234207196</v>
      </c>
      <c r="J68" s="107"/>
      <c r="K68" s="107">
        <f>VLOOKUP(CONCATENATE(K$52,"_Qu_","CH"),fpre_reg_dat!$A$2:$DH$4224,CH!$B68,0)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VLOOKUP(CONCATENATE(E$52,"_Ja_","CH"),fpre_reg_dat!$A$2:$DH$4224,CH!$L68,0)</f>
        <v>117.36618555376168</v>
      </c>
      <c r="P68" s="107"/>
      <c r="Q68" s="107">
        <f>VLOOKUP(CONCATENATE(G$52,"_Ja_","CH"),fpre_reg_dat!$A$2:$DH$4224,CH!$L68,0)</f>
        <v>125.1518925675451</v>
      </c>
      <c r="R68" s="107"/>
      <c r="S68" s="107">
        <f>VLOOKUP(CONCATENATE(I$52,"_Ja_","CH"),fpre_reg_dat!$A$2:$DH$4224,CH!$L68,0)</f>
        <v>112.20452986319518</v>
      </c>
      <c r="T68" s="107"/>
      <c r="U68" s="107">
        <f>VLOOKUP(CONCATENATE(K$52,"_Ja_","CH"),fpre_reg_dat!$A$2:$DH$4224,CH!$L68,0)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">
      <c r="A69" s="86"/>
      <c r="B69" s="92">
        <f t="shared" si="2"/>
        <v>17</v>
      </c>
      <c r="C69" s="105" t="s">
        <v>27</v>
      </c>
      <c r="D69" s="106"/>
      <c r="E69" s="102">
        <f>VLOOKUP(CONCATENATE(E$52,"_Qu_","CH"),fpre_reg_dat!$A$2:$DH$4224,CH!$B69,0)</f>
        <v>102.76246435297539</v>
      </c>
      <c r="F69" s="107"/>
      <c r="G69" s="107">
        <f>VLOOKUP(CONCATENATE(G$52,"_Qu_","CH"),fpre_reg_dat!$A$2:$DH$4224,CH!$B69,0)</f>
        <v>107.5046315469699</v>
      </c>
      <c r="H69" s="107"/>
      <c r="I69" s="107">
        <f>VLOOKUP(CONCATENATE(I$52,"_Qu_","CH"),fpre_reg_dat!$A$2:$DH$4224,CH!$B69,0)</f>
        <v>110.58514648062412</v>
      </c>
      <c r="J69" s="107"/>
      <c r="K69" s="107">
        <f>VLOOKUP(CONCATENATE(K$52,"_Qu_","CH"),fpre_reg_dat!$A$2:$DH$4224,CH!$B69,0)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VLOOKUP(CONCATENATE(E$52,"_Ja_","CH"),fpre_reg_dat!$A$2:$DH$4224,CH!$L69,0)</f>
        <v>110.70910585315892</v>
      </c>
      <c r="P69" s="107"/>
      <c r="Q69" s="107">
        <f>VLOOKUP(CONCATENATE(G$52,"_Ja_","CH"),fpre_reg_dat!$A$2:$DH$4224,CH!$L69,0)</f>
        <v>123.00402877418325</v>
      </c>
      <c r="R69" s="107"/>
      <c r="S69" s="107">
        <f>VLOOKUP(CONCATENATE(I$52,"_Ja_","CH"),fpre_reg_dat!$A$2:$DH$4224,CH!$L69,0)</f>
        <v>109.86581203985352</v>
      </c>
      <c r="T69" s="107"/>
      <c r="U69" s="107">
        <f>VLOOKUP(CONCATENATE(K$52,"_Ja_","CH"),fpre_reg_dat!$A$2:$DH$4224,CH!$L69,0)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">
      <c r="A70" s="86"/>
      <c r="B70" s="92">
        <f t="shared" si="2"/>
        <v>18</v>
      </c>
      <c r="C70" s="105" t="s">
        <v>28</v>
      </c>
      <c r="D70" s="106"/>
      <c r="E70" s="102">
        <f>VLOOKUP(CONCATENATE(E$52,"_Qu_","CH"),fpre_reg_dat!$A$2:$DH$4224,CH!$B70,0)</f>
        <v>102.8556182167403</v>
      </c>
      <c r="F70" s="107"/>
      <c r="G70" s="107">
        <f>VLOOKUP(CONCATENATE(G$52,"_Qu_","CH"),fpre_reg_dat!$A$2:$DH$4224,CH!$B70,0)</f>
        <v>107.90356533486644</v>
      </c>
      <c r="H70" s="107"/>
      <c r="I70" s="107">
        <f>VLOOKUP(CONCATENATE(I$52,"_Qu_","CH"),fpre_reg_dat!$A$2:$DH$4224,CH!$B70,0)</f>
        <v>111.22556623611753</v>
      </c>
      <c r="J70" s="107"/>
      <c r="K70" s="107">
        <f>VLOOKUP(CONCATENATE(K$52,"_Qu_","CH"),fpre_reg_dat!$A$2:$DH$4224,CH!$B70,0)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VLOOKUP(CONCATENATE(E$52,"_Ja_","CH"),fpre_reg_dat!$A$2:$DH$4224,CH!$L70,0)</f>
        <v>105.32625750970124</v>
      </c>
      <c r="P70" s="107"/>
      <c r="Q70" s="107">
        <f>VLOOKUP(CONCATENATE(G$52,"_Ja_","CH"),fpre_reg_dat!$A$2:$DH$4224,CH!$L70,0)</f>
        <v>117.65986537718176</v>
      </c>
      <c r="R70" s="107"/>
      <c r="S70" s="107">
        <f>VLOOKUP(CONCATENATE(I$52,"_Ja_","CH"),fpre_reg_dat!$A$2:$DH$4224,CH!$L70,0)</f>
        <v>110.02605067147823</v>
      </c>
      <c r="T70" s="107"/>
      <c r="U70" s="107">
        <f>VLOOKUP(CONCATENATE(K$52,"_Ja_","CH"),fpre_reg_dat!$A$2:$DH$4224,CH!$L70,0)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">
      <c r="A71" s="86"/>
      <c r="B71" s="92">
        <f t="shared" si="2"/>
        <v>19</v>
      </c>
      <c r="C71" s="105" t="s">
        <v>29</v>
      </c>
      <c r="D71" s="106"/>
      <c r="E71" s="102">
        <f>VLOOKUP(CONCATENATE(E$52,"_Qu_","CH"),fpre_reg_dat!$A$2:$DH$4224,CH!$B71,0)</f>
        <v>103.96896261120376</v>
      </c>
      <c r="F71" s="107"/>
      <c r="G71" s="107">
        <f>VLOOKUP(CONCATENATE(G$52,"_Qu_","CH"),fpre_reg_dat!$A$2:$DH$4224,CH!$B71,0)</f>
        <v>109.42196350894228</v>
      </c>
      <c r="H71" s="107"/>
      <c r="I71" s="107">
        <f>VLOOKUP(CONCATENATE(I$52,"_Qu_","CH"),fpre_reg_dat!$A$2:$DH$4224,CH!$B71,0)</f>
        <v>111.67117288805511</v>
      </c>
      <c r="J71" s="107"/>
      <c r="K71" s="107">
        <f>VLOOKUP(CONCATENATE(K$52,"_Qu_","CH"),fpre_reg_dat!$A$2:$DH$4224,CH!$B71,0)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VLOOKUP(CONCATENATE(E$52,"_Ja_","CH"),fpre_reg_dat!$A$2:$DH$4224,CH!$L71,0)</f>
        <v>101.85302947618271</v>
      </c>
      <c r="P71" s="107"/>
      <c r="Q71" s="107">
        <f>VLOOKUP(CONCATENATE(G$52,"_Ja_","CH"),fpre_reg_dat!$A$2:$DH$4224,CH!$L71,0)</f>
        <v>113.26533655383648</v>
      </c>
      <c r="R71" s="107"/>
      <c r="S71" s="107">
        <f>VLOOKUP(CONCATENATE(I$52,"_Ja_","CH"),fpre_reg_dat!$A$2:$DH$4224,CH!$L71,0)</f>
        <v>106.69987628364591</v>
      </c>
      <c r="T71" s="107"/>
      <c r="U71" s="107">
        <f>VLOOKUP(CONCATENATE(K$52,"_Ja_","CH"),fpre_reg_dat!$A$2:$DH$4224,CH!$L71,0)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">
      <c r="A72" s="86"/>
      <c r="B72" s="92">
        <f t="shared" si="2"/>
        <v>20</v>
      </c>
      <c r="C72" s="105" t="s">
        <v>30</v>
      </c>
      <c r="D72" s="106"/>
      <c r="E72" s="102">
        <f>VLOOKUP(CONCATENATE(E$52,"_Qu_","CH"),fpre_reg_dat!$A$2:$DH$4224,CH!$B72,0)</f>
        <v>104.8066858338434</v>
      </c>
      <c r="F72" s="107"/>
      <c r="G72" s="107">
        <f>VLOOKUP(CONCATENATE(G$52,"_Qu_","CH"),fpre_reg_dat!$A$2:$DH$4224,CH!$B72,0)</f>
        <v>110.54108108726031</v>
      </c>
      <c r="H72" s="107"/>
      <c r="I72" s="107">
        <f>VLOOKUP(CONCATENATE(I$52,"_Qu_","CH"),fpre_reg_dat!$A$2:$DH$4224,CH!$B72,0)</f>
        <v>111.9988349359587</v>
      </c>
      <c r="J72" s="107"/>
      <c r="K72" s="107">
        <f>VLOOKUP(CONCATENATE(K$52,"_Qu_","CH"),fpre_reg_dat!$A$2:$DH$4224,CH!$B72,0)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VLOOKUP(CONCATENATE(E$52,"_Ja_","CH"),fpre_reg_dat!$A$2:$DH$4224,CH!$L72,0)</f>
        <v>101.42648617917204</v>
      </c>
      <c r="P72" s="107"/>
      <c r="Q72" s="107">
        <f>VLOOKUP(CONCATENATE(G$52,"_Ja_","CH"),fpre_reg_dat!$A$2:$DH$4224,CH!$L72,0)</f>
        <v>114.42988919531194</v>
      </c>
      <c r="R72" s="107"/>
      <c r="S72" s="107">
        <f>VLOOKUP(CONCATENATE(I$52,"_Ja_","CH"),fpre_reg_dat!$A$2:$DH$4224,CH!$L72,0)</f>
        <v>111.23577389705271</v>
      </c>
      <c r="T72" s="107"/>
      <c r="U72" s="107">
        <f>VLOOKUP(CONCATENATE(K$52,"_Ja_","CH"),fpre_reg_dat!$A$2:$DH$4224,CH!$L72,0)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">
      <c r="A73" s="86"/>
      <c r="B73" s="92">
        <f t="shared" si="2"/>
        <v>21</v>
      </c>
      <c r="C73" s="105" t="s">
        <v>31</v>
      </c>
      <c r="D73" s="106"/>
      <c r="E73" s="102">
        <f>VLOOKUP(CONCATENATE(E$52,"_Qu_","CH"),fpre_reg_dat!$A$2:$DH$4224,CH!$B73,0)</f>
        <v>107.2592944220043</v>
      </c>
      <c r="F73" s="107"/>
      <c r="G73" s="107">
        <f>VLOOKUP(CONCATENATE(G$52,"_Qu_","CH"),fpre_reg_dat!$A$2:$DH$4224,CH!$B73,0)</f>
        <v>112.66054989153851</v>
      </c>
      <c r="H73" s="107"/>
      <c r="I73" s="107">
        <f>VLOOKUP(CONCATENATE(I$52,"_Qu_","CH"),fpre_reg_dat!$A$2:$DH$4224,CH!$B73,0)</f>
        <v>113.14093711284173</v>
      </c>
      <c r="J73" s="107"/>
      <c r="K73" s="107">
        <f>VLOOKUP(CONCATENATE(K$52,"_Qu_","CH"),fpre_reg_dat!$A$2:$DH$4224,CH!$B73,0)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VLOOKUP(CONCATENATE(E$52,"_Ja_","CH"),fpre_reg_dat!$A$2:$DH$4224,CH!$L73,0)</f>
        <v>100.97690522394336</v>
      </c>
      <c r="P73" s="107"/>
      <c r="Q73" s="107">
        <f>VLOOKUP(CONCATENATE(G$52,"_Ja_","CH"),fpre_reg_dat!$A$2:$DH$4224,CH!$L73,0)</f>
        <v>116.44334930277718</v>
      </c>
      <c r="R73" s="107"/>
      <c r="S73" s="107">
        <f>VLOOKUP(CONCATENATE(I$52,"_Ja_","CH"),fpre_reg_dat!$A$2:$DH$4224,CH!$L73,0)</f>
        <v>114.15818110123426</v>
      </c>
      <c r="T73" s="107"/>
      <c r="U73" s="107">
        <f>VLOOKUP(CONCATENATE(K$52,"_Ja_","CH"),fpre_reg_dat!$A$2:$DH$4224,CH!$L73,0)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">
      <c r="A74" s="86"/>
      <c r="B74" s="92">
        <f t="shared" si="2"/>
        <v>22</v>
      </c>
      <c r="C74" s="105" t="s">
        <v>32</v>
      </c>
      <c r="D74" s="106"/>
      <c r="E74" s="102">
        <f>VLOOKUP(CONCATENATE(E$52,"_Qu_","CH"),fpre_reg_dat!$A$2:$DH$4224,CH!$B74,0)</f>
        <v>107.38899201139205</v>
      </c>
      <c r="F74" s="107"/>
      <c r="G74" s="107">
        <f>VLOOKUP(CONCATENATE(G$52,"_Qu_","CH"),fpre_reg_dat!$A$2:$DH$4224,CH!$B74,0)</f>
        <v>112.86869642333465</v>
      </c>
      <c r="H74" s="107"/>
      <c r="I74" s="107">
        <f>VLOOKUP(CONCATENATE(I$52,"_Qu_","CH"),fpre_reg_dat!$A$2:$DH$4224,CH!$B74,0)</f>
        <v>113.58165918674075</v>
      </c>
      <c r="J74" s="107"/>
      <c r="K74" s="107">
        <f>VLOOKUP(CONCATENATE(K$52,"_Qu_","CH"),fpre_reg_dat!$A$2:$DH$4224,CH!$B74,0)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VLOOKUP(CONCATENATE(E$52,"_Ja_","CH"),fpre_reg_dat!$A$2:$DH$4224,CH!$L74,0)</f>
        <v>101.45027107967559</v>
      </c>
      <c r="P74" s="107"/>
      <c r="Q74" s="107">
        <f>VLOOKUP(CONCATENATE(G$52,"_Ja_","CH"),fpre_reg_dat!$A$2:$DH$4224,CH!$L74,0)</f>
        <v>118.70670046358151</v>
      </c>
      <c r="R74" s="107"/>
      <c r="S74" s="107">
        <f>VLOOKUP(CONCATENATE(I$52,"_Ja_","CH"),fpre_reg_dat!$A$2:$DH$4224,CH!$L74,0)</f>
        <v>116.94294949028834</v>
      </c>
      <c r="T74" s="107"/>
      <c r="U74" s="107">
        <f>VLOOKUP(CONCATENATE(K$52,"_Ja_","CH"),fpre_reg_dat!$A$2:$DH$4224,CH!$L74,0)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">
      <c r="A75" s="86"/>
      <c r="B75" s="92">
        <f t="shared" si="2"/>
        <v>23</v>
      </c>
      <c r="C75" s="105" t="s">
        <v>33</v>
      </c>
      <c r="D75" s="106"/>
      <c r="E75" s="102">
        <f>VLOOKUP(CONCATENATE(E$52,"_Qu_","CH"),fpre_reg_dat!$A$2:$DH$4224,CH!$B75,0)</f>
        <v>109.26095574652879</v>
      </c>
      <c r="F75" s="107"/>
      <c r="G75" s="107">
        <f>VLOOKUP(CONCATENATE(G$52,"_Qu_","CH"),fpre_reg_dat!$A$2:$DH$4224,CH!$B75,0)</f>
        <v>114.51467133687261</v>
      </c>
      <c r="H75" s="107"/>
      <c r="I75" s="107">
        <f>VLOOKUP(CONCATENATE(I$52,"_Qu_","CH"),fpre_reg_dat!$A$2:$DH$4224,CH!$B75,0)</f>
        <v>116.34193596459095</v>
      </c>
      <c r="J75" s="107"/>
      <c r="K75" s="107">
        <f>VLOOKUP(CONCATENATE(K$52,"_Qu_","CH"),fpre_reg_dat!$A$2:$DH$4224,CH!$B75,0)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VLOOKUP(CONCATENATE(E$52,"_Ja_","CH"),fpre_reg_dat!$A$2:$DH$4224,CH!$L75,0)</f>
        <v>105.0776611373341</v>
      </c>
      <c r="P75" s="107"/>
      <c r="Q75" s="107">
        <f>VLOOKUP(CONCATENATE(G$52,"_Ja_","CH"),fpre_reg_dat!$A$2:$DH$4224,CH!$L75,0)</f>
        <v>123.41993164114233</v>
      </c>
      <c r="R75" s="107"/>
      <c r="S75" s="107">
        <f>VLOOKUP(CONCATENATE(I$52,"_Ja_","CH"),fpre_reg_dat!$A$2:$DH$4224,CH!$L75,0)</f>
        <v>122.01618437809402</v>
      </c>
      <c r="T75" s="107"/>
      <c r="U75" s="107">
        <f>VLOOKUP(CONCATENATE(K$52,"_Ja_","CH"),fpre_reg_dat!$A$2:$DH$4224,CH!$L75,0)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">
      <c r="A76" s="86"/>
      <c r="B76" s="92">
        <f t="shared" si="2"/>
        <v>24</v>
      </c>
      <c r="C76" s="105" t="s">
        <v>34</v>
      </c>
      <c r="D76" s="106"/>
      <c r="E76" s="102">
        <f>VLOOKUP(CONCATENATE(E$52,"_Qu_","CH"),fpre_reg_dat!$A$2:$DH$4224,CH!$B76,0)</f>
        <v>109.6883122349499</v>
      </c>
      <c r="F76" s="107"/>
      <c r="G76" s="107">
        <f>VLOOKUP(CONCATENATE(G$52,"_Qu_","CH"),fpre_reg_dat!$A$2:$DH$4224,CH!$B76,0)</f>
        <v>115.0869778449463</v>
      </c>
      <c r="H76" s="107"/>
      <c r="I76" s="107">
        <f>VLOOKUP(CONCATENATE(I$52,"_Qu_","CH"),fpre_reg_dat!$A$2:$DH$4224,CH!$B76,0)</f>
        <v>119.99427704776264</v>
      </c>
      <c r="J76" s="107"/>
      <c r="K76" s="107">
        <f>VLOOKUP(CONCATENATE(K$52,"_Qu_","CH"),fpre_reg_dat!$A$2:$DH$4224,CH!$B76,0)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VLOOKUP(CONCATENATE(E$52,"_Ja_","CH"),fpre_reg_dat!$A$2:$DH$4224,CH!$L76,0)</f>
        <v>109.94716735027028</v>
      </c>
      <c r="P76" s="107"/>
      <c r="Q76" s="107">
        <f>VLOOKUP(CONCATENATE(G$52,"_Ja_","CH"),fpre_reg_dat!$A$2:$DH$4224,CH!$L76,0)</f>
        <v>129.02143885130059</v>
      </c>
      <c r="R76" s="107"/>
      <c r="S76" s="107">
        <f>VLOOKUP(CONCATENATE(I$52,"_Ja_","CH"),fpre_reg_dat!$A$2:$DH$4224,CH!$L76,0)</f>
        <v>126.83078402657122</v>
      </c>
      <c r="T76" s="107"/>
      <c r="U76" s="107">
        <f>VLOOKUP(CONCATENATE(K$52,"_Ja_","CH"),fpre_reg_dat!$A$2:$DH$4224,CH!$L76,0)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">
      <c r="A77" s="86"/>
      <c r="B77" s="92">
        <f t="shared" si="2"/>
        <v>25</v>
      </c>
      <c r="C77" s="105" t="s">
        <v>35</v>
      </c>
      <c r="D77" s="106"/>
      <c r="E77" s="102">
        <f>VLOOKUP(CONCATENATE(E$52,"_Qu_","CH"),fpre_reg_dat!$A$2:$DH$4224,CH!$B77,0)</f>
        <v>112.09735589322305</v>
      </c>
      <c r="F77" s="107"/>
      <c r="G77" s="107">
        <f>VLOOKUP(CONCATENATE(G$52,"_Qu_","CH"),fpre_reg_dat!$A$2:$DH$4224,CH!$B77,0)</f>
        <v>117.57499360610066</v>
      </c>
      <c r="H77" s="107"/>
      <c r="I77" s="107">
        <f>VLOOKUP(CONCATENATE(I$52,"_Qu_","CH"),fpre_reg_dat!$A$2:$DH$4224,CH!$B77,0)</f>
        <v>124.62600278056306</v>
      </c>
      <c r="J77" s="107"/>
      <c r="K77" s="107">
        <f>VLOOKUP(CONCATENATE(K$52,"_Qu_","CH"),fpre_reg_dat!$A$2:$DH$4224,CH!$B77,0)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VLOOKUP(CONCATENATE(E$52,"_Ja_","CH"),fpre_reg_dat!$A$2:$DH$4224,CH!$L77,0)</f>
        <v>115.13863831968524</v>
      </c>
      <c r="P77" s="107"/>
      <c r="Q77" s="107">
        <f>VLOOKUP(CONCATENATE(G$52,"_Ja_","CH"),fpre_reg_dat!$A$2:$DH$4224,CH!$L77,0)</f>
        <v>134.64671502584031</v>
      </c>
      <c r="R77" s="107"/>
      <c r="S77" s="107">
        <f>VLOOKUP(CONCATENATE(I$52,"_Ja_","CH"),fpre_reg_dat!$A$2:$DH$4224,CH!$L77,0)</f>
        <v>143.23655174895345</v>
      </c>
      <c r="T77" s="107"/>
      <c r="U77" s="107">
        <f>VLOOKUP(CONCATENATE(K$52,"_Ja_","CH"),fpre_reg_dat!$A$2:$DH$4224,CH!$L77,0)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">
      <c r="A78" s="86"/>
      <c r="B78" s="92">
        <f t="shared" si="2"/>
        <v>26</v>
      </c>
      <c r="C78" s="105" t="s">
        <v>36</v>
      </c>
      <c r="D78" s="106"/>
      <c r="E78" s="102">
        <f>VLOOKUP(CONCATENATE(E$52,"_Qu_","CH"),fpre_reg_dat!$A$2:$DH$4224,CH!$B78,0)</f>
        <v>112.84672391317214</v>
      </c>
      <c r="F78" s="107"/>
      <c r="G78" s="107">
        <f>VLOOKUP(CONCATENATE(G$52,"_Qu_","CH"),fpre_reg_dat!$A$2:$DH$4224,CH!$B78,0)</f>
        <v>117.91647976717306</v>
      </c>
      <c r="H78" s="107"/>
      <c r="I78" s="107">
        <f>VLOOKUP(CONCATENATE(I$52,"_Qu_","CH"),fpre_reg_dat!$A$2:$DH$4224,CH!$B78,0)</f>
        <v>128.93091727369173</v>
      </c>
      <c r="J78" s="107"/>
      <c r="K78" s="107">
        <f>VLOOKUP(CONCATENATE(K$52,"_Qu_","CH"),fpre_reg_dat!$A$2:$DH$4224,CH!$B78,0)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VLOOKUP(CONCATENATE(E$52,"_Ja_","CH"),fpre_reg_dat!$A$2:$DH$4224,CH!$L78,0)</f>
        <v>120.84702065092949</v>
      </c>
      <c r="P78" s="107"/>
      <c r="Q78" s="107">
        <f>VLOOKUP(CONCATENATE(G$52,"_Ja_","CH"),fpre_reg_dat!$A$2:$DH$4224,CH!$L78,0)</f>
        <v>142.73877090548558</v>
      </c>
      <c r="R78" s="107"/>
      <c r="S78" s="107">
        <f>VLOOKUP(CONCATENATE(I$52,"_Ja_","CH"),fpre_reg_dat!$A$2:$DH$4224,CH!$L78,0)</f>
        <v>157.24115678755436</v>
      </c>
      <c r="T78" s="107"/>
      <c r="U78" s="107">
        <f>VLOOKUP(CONCATENATE(K$52,"_Ja_","CH"),fpre_reg_dat!$A$2:$DH$4224,CH!$L78,0)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">
      <c r="A79" s="86"/>
      <c r="B79" s="92">
        <f t="shared" si="2"/>
        <v>27</v>
      </c>
      <c r="C79" s="105" t="s">
        <v>37</v>
      </c>
      <c r="D79" s="106"/>
      <c r="E79" s="102">
        <f>VLOOKUP(CONCATENATE(E$52,"_Qu_","CH"),fpre_reg_dat!$A$2:$DH$4224,CH!$B79,0)</f>
        <v>114.12351674364409</v>
      </c>
      <c r="F79" s="107"/>
      <c r="G79" s="107">
        <f>VLOOKUP(CONCATENATE(G$52,"_Qu_","CH"),fpre_reg_dat!$A$2:$DH$4224,CH!$B79,0)</f>
        <v>119.24519068788311</v>
      </c>
      <c r="H79" s="107"/>
      <c r="I79" s="107">
        <f>VLOOKUP(CONCATENATE(I$52,"_Qu_","CH"),fpre_reg_dat!$A$2:$DH$4224,CH!$B79,0)</f>
        <v>133.42645350582231</v>
      </c>
      <c r="J79" s="107"/>
      <c r="K79" s="107">
        <f>VLOOKUP(CONCATENATE(K$52,"_Qu_","CH"),fpre_reg_dat!$A$2:$DH$4224,CH!$B79,0)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VLOOKUP(CONCATENATE(E$52,"_Ja_","CH"),fpre_reg_dat!$A$2:$DH$4224,CH!$L79,0)</f>
        <v>129.18411483360126</v>
      </c>
      <c r="P79" s="107"/>
      <c r="Q79" s="107">
        <f>VLOOKUP(CONCATENATE(G$52,"_Ja_","CH"),fpre_reg_dat!$A$2:$DH$4224,CH!$L79,0)</f>
        <v>152.15960851814174</v>
      </c>
      <c r="R79" s="107"/>
      <c r="S79" s="107">
        <f>VLOOKUP(CONCATENATE(I$52,"_Ja_","CH"),fpre_reg_dat!$A$2:$DH$4224,CH!$L79,0)</f>
        <v>166.84806153868112</v>
      </c>
      <c r="T79" s="107"/>
      <c r="U79" s="107">
        <f>VLOOKUP(CONCATENATE(K$52,"_Ja_","CH"),fpre_reg_dat!$A$2:$DH$4224,CH!$L79,0)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">
      <c r="A80" s="86"/>
      <c r="B80" s="92">
        <f t="shared" si="2"/>
        <v>28</v>
      </c>
      <c r="C80" s="105" t="s">
        <v>38</v>
      </c>
      <c r="D80" s="106"/>
      <c r="E80" s="102">
        <f>VLOOKUP(CONCATENATE(E$52,"_Qu_","CH"),fpre_reg_dat!$A$2:$DH$4224,CH!$B80,0)</f>
        <v>115.00351048473074</v>
      </c>
      <c r="F80" s="107"/>
      <c r="G80" s="107">
        <f>VLOOKUP(CONCATENATE(G$52,"_Qu_","CH"),fpre_reg_dat!$A$2:$DH$4224,CH!$B80,0)</f>
        <v>120.23773190746212</v>
      </c>
      <c r="H80" s="107"/>
      <c r="I80" s="107">
        <f>VLOOKUP(CONCATENATE(I$52,"_Qu_","CH"),fpre_reg_dat!$A$2:$DH$4224,CH!$B80,0)</f>
        <v>135.97284414273477</v>
      </c>
      <c r="J80" s="107"/>
      <c r="K80" s="107">
        <f>VLOOKUP(CONCATENATE(K$52,"_Qu_","CH"),fpre_reg_dat!$A$2:$DH$4224,CH!$B80,0)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VLOOKUP(CONCATENATE(E$52,"_Ja_","CH"),fpre_reg_dat!$A$2:$DH$4224,CH!$L80,0)</f>
        <v>138.81214701698298</v>
      </c>
      <c r="P80" s="107"/>
      <c r="Q80" s="107">
        <f>VLOOKUP(CONCATENATE(G$52,"_Ja_","CH"),fpre_reg_dat!$A$2:$DH$4224,CH!$L80,0)</f>
        <v>160.24114505026469</v>
      </c>
      <c r="R80" s="107"/>
      <c r="S80" s="107">
        <f>VLOOKUP(CONCATENATE(I$52,"_Ja_","CH"),fpre_reg_dat!$A$2:$DH$4224,CH!$L80,0)</f>
        <v>175.34573507540105</v>
      </c>
      <c r="T80" s="107"/>
      <c r="U80" s="107">
        <f>VLOOKUP(CONCATENATE(K$52,"_Ja_","CH"),fpre_reg_dat!$A$2:$DH$4224,CH!$L80,0)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">
      <c r="A81" s="86"/>
      <c r="B81" s="92">
        <f t="shared" si="2"/>
        <v>29</v>
      </c>
      <c r="C81" s="105" t="s">
        <v>39</v>
      </c>
      <c r="D81" s="106"/>
      <c r="E81" s="102">
        <f>VLOOKUP(CONCATENATE(E$52,"_Qu_","CH"),fpre_reg_dat!$A$2:$DH$4224,CH!$B81,0)</f>
        <v>116.61163206581244</v>
      </c>
      <c r="F81" s="107"/>
      <c r="G81" s="107">
        <f>VLOOKUP(CONCATENATE(G$52,"_Qu_","CH"),fpre_reg_dat!$A$2:$DH$4224,CH!$B81,0)</f>
        <v>122.63694623038677</v>
      </c>
      <c r="H81" s="107"/>
      <c r="I81" s="107">
        <f>VLOOKUP(CONCATENATE(I$52,"_Qu_","CH"),fpre_reg_dat!$A$2:$DH$4224,CH!$B81,0)</f>
        <v>139.31238009075037</v>
      </c>
      <c r="J81" s="107"/>
      <c r="K81" s="107">
        <f>VLOOKUP(CONCATENATE(K$52,"_Qu_","CH"),fpre_reg_dat!$A$2:$DH$4224,CH!$B81,0)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VLOOKUP(CONCATENATE(E$52,"_Ja_","CH"),fpre_reg_dat!$A$2:$DH$4224,CH!$L81,0)</f>
        <v>144.50616473862854</v>
      </c>
      <c r="P81" s="107"/>
      <c r="Q81" s="107">
        <f>VLOOKUP(CONCATENATE(G$52,"_Ja_","CH"),fpre_reg_dat!$A$2:$DH$4224,CH!$L81,0)</f>
        <v>166.69456918312784</v>
      </c>
      <c r="R81" s="107"/>
      <c r="S81" s="107">
        <f>VLOOKUP(CONCATENATE(I$52,"_Ja_","CH"),fpre_reg_dat!$A$2:$DH$4224,CH!$L81,0)</f>
        <v>181.16708979523042</v>
      </c>
      <c r="T81" s="107"/>
      <c r="U81" s="107">
        <f>VLOOKUP(CONCATENATE(K$52,"_Ja_","CH"),fpre_reg_dat!$A$2:$DH$4224,CH!$L81,0)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">
      <c r="A82" s="86"/>
      <c r="B82" s="92">
        <f t="shared" si="2"/>
        <v>30</v>
      </c>
      <c r="C82" s="105" t="s">
        <v>40</v>
      </c>
      <c r="D82" s="106"/>
      <c r="E82" s="102">
        <f>VLOOKUP(CONCATENATE(E$52,"_Qu_","CH"),fpre_reg_dat!$A$2:$DH$4224,CH!$B82,0)</f>
        <v>118.0502028724574</v>
      </c>
      <c r="F82" s="107"/>
      <c r="G82" s="107">
        <f>VLOOKUP(CONCATENATE(G$52,"_Qu_","CH"),fpre_reg_dat!$A$2:$DH$4224,CH!$B82,0)</f>
        <v>124.83694332863099</v>
      </c>
      <c r="H82" s="107"/>
      <c r="I82" s="107">
        <f>VLOOKUP(CONCATENATE(I$52,"_Qu_","CH"),fpre_reg_dat!$A$2:$DH$4224,CH!$B82,0)</f>
        <v>141.56056198930438</v>
      </c>
      <c r="J82" s="107"/>
      <c r="K82" s="107">
        <f>VLOOKUP(CONCATENATE(K$52,"_Qu_","CH"),fpre_reg_dat!$A$2:$DH$4224,CH!$B82,0)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VLOOKUP(CONCATENATE(E$52,"_Ja_","CH"),fpre_reg_dat!$A$2:$DH$4224,CH!$L82,0)</f>
        <v>154.90511246584916</v>
      </c>
      <c r="P82" s="107"/>
      <c r="Q82" s="107">
        <f>VLOOKUP(CONCATENATE(G$52,"_Ja_","CH"),fpre_reg_dat!$A$2:$DH$4224,CH!$L82,0)</f>
        <v>186.25962355441044</v>
      </c>
      <c r="R82" s="107"/>
      <c r="S82" s="107">
        <f>VLOOKUP(CONCATENATE(I$52,"_Ja_","CH"),fpre_reg_dat!$A$2:$DH$4224,CH!$L82,0)</f>
        <v>195.29028935541686</v>
      </c>
      <c r="T82" s="107"/>
      <c r="U82" s="107">
        <f>VLOOKUP(CONCATENATE(K$52,"_Ja_","CH"),fpre_reg_dat!$A$2:$DH$4224,CH!$L82,0)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">
      <c r="A83" s="86"/>
      <c r="B83" s="92">
        <f t="shared" si="2"/>
        <v>31</v>
      </c>
      <c r="C83" s="105" t="s">
        <v>41</v>
      </c>
      <c r="D83" s="106"/>
      <c r="E83" s="102">
        <f>VLOOKUP(CONCATENATE(E$52,"_Qu_","CH"),fpre_reg_dat!$A$2:$DH$4224,CH!$B83,0)</f>
        <v>118.90968194944409</v>
      </c>
      <c r="F83" s="107"/>
      <c r="G83" s="107">
        <f>VLOOKUP(CONCATENATE(G$52,"_Qu_","CH"),fpre_reg_dat!$A$2:$DH$4224,CH!$B83,0)</f>
        <v>125.89475388117508</v>
      </c>
      <c r="H83" s="107"/>
      <c r="I83" s="107">
        <f>VLOOKUP(CONCATENATE(I$52,"_Qu_","CH"),fpre_reg_dat!$A$2:$DH$4224,CH!$B83,0)</f>
        <v>143.08102157419665</v>
      </c>
      <c r="J83" s="107"/>
      <c r="K83" s="107">
        <f>VLOOKUP(CONCATENATE(K$52,"_Qu_","CH"),fpre_reg_dat!$A$2:$DH$4224,CH!$B83,0)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VLOOKUP(CONCATENATE(E$52,"_Ja_","CH"),fpre_reg_dat!$A$2:$DH$4224,CH!$L83,0)</f>
        <v>160.64325888593117</v>
      </c>
      <c r="P83" s="107"/>
      <c r="Q83" s="107">
        <f>VLOOKUP(CONCATENATE(G$52,"_Ja_","CH"),fpre_reg_dat!$A$2:$DH$4224,CH!$L83,0)</f>
        <v>194.58236231481067</v>
      </c>
      <c r="R83" s="107"/>
      <c r="S83" s="107">
        <f>VLOOKUP(CONCATENATE(I$52,"_Ja_","CH"),fpre_reg_dat!$A$2:$DH$4224,CH!$L83,0)</f>
        <v>203.53584665754977</v>
      </c>
      <c r="T83" s="107"/>
      <c r="U83" s="107">
        <f>VLOOKUP(CONCATENATE(K$52,"_Ja_","CH"),fpre_reg_dat!$A$2:$DH$4224,CH!$L83,0)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">
      <c r="A84" s="86"/>
      <c r="B84" s="92">
        <f t="shared" si="2"/>
        <v>32</v>
      </c>
      <c r="C84" s="105" t="s">
        <v>42</v>
      </c>
      <c r="D84" s="106"/>
      <c r="E84" s="102">
        <f>VLOOKUP(CONCATENATE(E$52,"_Qu_","CH"),fpre_reg_dat!$A$2:$DH$4224,CH!$B84,0)</f>
        <v>123.01168098253224</v>
      </c>
      <c r="F84" s="107"/>
      <c r="G84" s="107">
        <f>VLOOKUP(CONCATENATE(G$52,"_Qu_","CH"),fpre_reg_dat!$A$2:$DH$4224,CH!$B84,0)</f>
        <v>130.15096696489567</v>
      </c>
      <c r="H84" s="107"/>
      <c r="I84" s="107">
        <f>VLOOKUP(CONCATENATE(I$52,"_Qu_","CH"),fpre_reg_dat!$A$2:$DH$4224,CH!$B84,0)</f>
        <v>150.13302473511456</v>
      </c>
      <c r="J84" s="107"/>
      <c r="K84" s="107">
        <f>VLOOKUP(CONCATENATE(K$52,"_Qu_","CH"),fpre_reg_dat!$A$2:$DH$4224,CH!$B84,0)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VLOOKUP(CONCATENATE(E$52,"_Ja_","CH"),fpre_reg_dat!$A$2:$DH$4224,CH!$L84,0)</f>
        <v>168.62923036964284</v>
      </c>
      <c r="P84" s="107"/>
      <c r="Q84" s="107">
        <f>VLOOKUP(CONCATENATE(G$52,"_Ja_","CH"),fpre_reg_dat!$A$2:$DH$4224,CH!$L84,0)</f>
        <v>206.34178156236609</v>
      </c>
      <c r="R84" s="107"/>
      <c r="S84" s="107">
        <f>VLOOKUP(CONCATENATE(I$52,"_Ja_","CH"),fpre_reg_dat!$A$2:$DH$4224,CH!$L84,0)</f>
        <v>217.39724715034745</v>
      </c>
      <c r="T84" s="107"/>
      <c r="U84" s="107">
        <f>VLOOKUP(CONCATENATE(K$52,"_Ja_","CH"),fpre_reg_dat!$A$2:$DH$4224,CH!$L84,0)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">
      <c r="A85" s="86"/>
      <c r="B85" s="92">
        <f t="shared" si="2"/>
        <v>33</v>
      </c>
      <c r="C85" s="105" t="s">
        <v>43</v>
      </c>
      <c r="D85" s="106"/>
      <c r="E85" s="102">
        <f>VLOOKUP(CONCATENATE(E$52,"_Qu_","CH"),fpre_reg_dat!$A$2:$DH$4224,CH!$B85,0)</f>
        <v>124.88014628780559</v>
      </c>
      <c r="F85" s="107"/>
      <c r="G85" s="107">
        <f>VLOOKUP(CONCATENATE(G$52,"_Qu_","CH"),fpre_reg_dat!$A$2:$DH$4224,CH!$B85,0)</f>
        <v>132.15037652819049</v>
      </c>
      <c r="H85" s="107"/>
      <c r="I85" s="107">
        <f>VLOOKUP(CONCATENATE(I$52,"_Qu_","CH"),fpre_reg_dat!$A$2:$DH$4224,CH!$B85,0)</f>
        <v>149.29993106074585</v>
      </c>
      <c r="J85" s="107"/>
      <c r="K85" s="107">
        <f>VLOOKUP(CONCATENATE(K$52,"_Qu_","CH"),fpre_reg_dat!$A$2:$DH$4224,CH!$B85,0)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VLOOKUP(CONCATENATE(E$52,"_Ja_","CH"),fpre_reg_dat!$A$2:$DH$4224,CH!$L85,0)</f>
        <v>187.83231485756258</v>
      </c>
      <c r="P85" s="107"/>
      <c r="Q85" s="107">
        <f>VLOOKUP(CONCATENATE(G$52,"_Ja_","CH"),fpre_reg_dat!$A$2:$DH$4224,CH!$L85,0)</f>
        <v>227.8139879729855</v>
      </c>
      <c r="R85" s="107"/>
      <c r="S85" s="107">
        <f>VLOOKUP(CONCATENATE(I$52,"_Ja_","CH"),fpre_reg_dat!$A$2:$DH$4224,CH!$L85,0)</f>
        <v>237.34694977836983</v>
      </c>
      <c r="T85" s="107"/>
      <c r="U85" s="107">
        <f>VLOOKUP(CONCATENATE(K$52,"_Ja_","CH"),fpre_reg_dat!$A$2:$DH$4224,CH!$L85,0)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">
      <c r="A86" s="86"/>
      <c r="B86" s="92">
        <f t="shared" si="2"/>
        <v>34</v>
      </c>
      <c r="C86" s="105" t="s">
        <v>44</v>
      </c>
      <c r="D86" s="106"/>
      <c r="E86" s="102">
        <f>VLOOKUP(CONCATENATE(E$52,"_Qu_","CH"),fpre_reg_dat!$A$2:$DH$4224,CH!$B86,0)</f>
        <v>128.02524235648809</v>
      </c>
      <c r="F86" s="107"/>
      <c r="G86" s="107">
        <f>VLOOKUP(CONCATENATE(G$52,"_Qu_","CH"),fpre_reg_dat!$A$2:$DH$4224,CH!$B86,0)</f>
        <v>134.75581145509059</v>
      </c>
      <c r="H86" s="107"/>
      <c r="I86" s="107">
        <f>VLOOKUP(CONCATENATE(I$52,"_Qu_","CH"),fpre_reg_dat!$A$2:$DH$4224,CH!$B86,0)</f>
        <v>152.68388563835771</v>
      </c>
      <c r="J86" s="107"/>
      <c r="K86" s="107">
        <f>VLOOKUP(CONCATENATE(K$52,"_Qu_","CH"),fpre_reg_dat!$A$2:$DH$4224,CH!$B86,0)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VLOOKUP(CONCATENATE(E$52,"_Ja_","CH"),fpre_reg_dat!$A$2:$DH$4224,CH!$L86,0)</f>
        <v>194.85682201721727</v>
      </c>
      <c r="P86" s="107"/>
      <c r="Q86" s="107">
        <f>VLOOKUP(CONCATENATE(G$52,"_Ja_","CH"),fpre_reg_dat!$A$2:$DH$4224,CH!$L86,0)</f>
        <v>236.31708213356433</v>
      </c>
      <c r="R86" s="107"/>
      <c r="S86" s="107">
        <f>VLOOKUP(CONCATENATE(I$52,"_Ja_","CH"),fpre_reg_dat!$A$2:$DH$4224,CH!$L86,0)</f>
        <v>249.04873602780194</v>
      </c>
      <c r="T86" s="107"/>
      <c r="U86" s="107">
        <f>VLOOKUP(CONCATENATE(K$52,"_Ja_","CH"),fpre_reg_dat!$A$2:$DH$4224,CH!$L86,0)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">
      <c r="A87" s="86"/>
      <c r="B87" s="92">
        <f t="shared" si="2"/>
        <v>35</v>
      </c>
      <c r="C87" s="105" t="s">
        <v>45</v>
      </c>
      <c r="D87" s="106"/>
      <c r="E87" s="102">
        <f>VLOOKUP(CONCATENATE(E$52,"_Qu_","CH"),fpre_reg_dat!$A$2:$DH$4224,CH!$B87,0)</f>
        <v>127.10718607942273</v>
      </c>
      <c r="F87" s="107"/>
      <c r="G87" s="107">
        <f>VLOOKUP(CONCATENATE(G$52,"_Qu_","CH"),fpre_reg_dat!$A$2:$DH$4224,CH!$B87,0)</f>
        <v>133.61552666921077</v>
      </c>
      <c r="H87" s="107"/>
      <c r="I87" s="107">
        <f>VLOOKUP(CONCATENATE(I$52,"_Qu_","CH"),fpre_reg_dat!$A$2:$DH$4224,CH!$B87,0)</f>
        <v>152.25689900732507</v>
      </c>
      <c r="J87" s="107"/>
      <c r="K87" s="107">
        <f>VLOOKUP(CONCATENATE(K$52,"_Qu_","CH"),fpre_reg_dat!$A$2:$DH$4224,CH!$B87,0)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VLOOKUP(CONCATENATE(E$52,"_Ja_","CH"),fpre_reg_dat!$A$2:$DH$4224,CH!$L87,0)</f>
        <v>192.83996556004212</v>
      </c>
      <c r="P87" s="107"/>
      <c r="Q87" s="107">
        <f>VLOOKUP(CONCATENATE(G$52,"_Ja_","CH"),fpre_reg_dat!$A$2:$DH$4224,CH!$L87,0)</f>
        <v>238.6347931374828</v>
      </c>
      <c r="R87" s="107"/>
      <c r="S87" s="107">
        <f>VLOOKUP(CONCATENATE(I$52,"_Ja_","CH"),fpre_reg_dat!$A$2:$DH$4224,CH!$L87,0)</f>
        <v>239.32527431436498</v>
      </c>
      <c r="T87" s="107"/>
      <c r="U87" s="107">
        <f>VLOOKUP(CONCATENATE(K$52,"_Ja_","CH"),fpre_reg_dat!$A$2:$DH$4224,CH!$L87,0)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">
      <c r="A88" s="86"/>
      <c r="B88" s="92">
        <f t="shared" si="2"/>
        <v>36</v>
      </c>
      <c r="C88" s="105" t="s">
        <v>46</v>
      </c>
      <c r="D88" s="106"/>
      <c r="E88" s="102">
        <f>VLOOKUP(CONCATENATE(E$52,"_Qu_","CH"),fpre_reg_dat!$A$2:$DH$4224,CH!$B88,0)</f>
        <v>129.44953886262505</v>
      </c>
      <c r="F88" s="107"/>
      <c r="G88" s="107">
        <f>VLOOKUP(CONCATENATE(G$52,"_Qu_","CH"),fpre_reg_dat!$A$2:$DH$4224,CH!$B88,0)</f>
        <v>136.23046777435806</v>
      </c>
      <c r="H88" s="107"/>
      <c r="I88" s="107">
        <f>VLOOKUP(CONCATENATE(I$52,"_Qu_","CH"),fpre_reg_dat!$A$2:$DH$4224,CH!$B88,0)</f>
        <v>154.92105290583623</v>
      </c>
      <c r="J88" s="107"/>
      <c r="K88" s="107">
        <f>VLOOKUP(CONCATENATE(K$52,"_Qu_","CH"),fpre_reg_dat!$A$2:$DH$4224,CH!$B88,0)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VLOOKUP(CONCATENATE(E$52,"_Ja_","CH"),fpre_reg_dat!$A$2:$DH$4224,CH!$L88,0)</f>
        <v>207.96921848669783</v>
      </c>
      <c r="P88" s="107"/>
      <c r="Q88" s="107">
        <f>VLOOKUP(CONCATENATE(G$52,"_Ja_","CH"),fpre_reg_dat!$A$2:$DH$4224,CH!$L88,0)</f>
        <v>238.01117572778608</v>
      </c>
      <c r="R88" s="107"/>
      <c r="S88" s="107">
        <f>VLOOKUP(CONCATENATE(I$52,"_Ja_","CH"),fpre_reg_dat!$A$2:$DH$4224,CH!$L88,0)</f>
        <v>238.20194119416163</v>
      </c>
      <c r="T88" s="107"/>
      <c r="U88" s="107">
        <f>VLOOKUP(CONCATENATE(K$52,"_Ja_","CH"),fpre_reg_dat!$A$2:$DH$4224,CH!$L88,0)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">
      <c r="A89" s="86"/>
      <c r="B89" s="92">
        <f t="shared" si="2"/>
        <v>37</v>
      </c>
      <c r="C89" s="105" t="s">
        <v>47</v>
      </c>
      <c r="D89" s="106"/>
      <c r="E89" s="102">
        <f>VLOOKUP(CONCATENATE(E$52,"_Qu_","CH"),fpre_reg_dat!$A$2:$DH$4224,CH!$B89,0)</f>
        <v>132.27695001583658</v>
      </c>
      <c r="F89" s="107"/>
      <c r="G89" s="107">
        <f>VLOOKUP(CONCATENATE(G$52,"_Qu_","CH"),fpre_reg_dat!$A$2:$DH$4224,CH!$B89,0)</f>
        <v>138.98996004903671</v>
      </c>
      <c r="H89" s="107"/>
      <c r="I89" s="107">
        <f>VLOOKUP(CONCATENATE(I$52,"_Qu_","CH"),fpre_reg_dat!$A$2:$DH$4224,CH!$B89,0)</f>
        <v>156.6023729664158</v>
      </c>
      <c r="J89" s="107"/>
      <c r="K89" s="107">
        <f>VLOOKUP(CONCATENATE(K$52,"_Qu_","CH"),fpre_reg_dat!$A$2:$DH$4224,CH!$B89,0)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VLOOKUP(CONCATENATE(E$52,"_Ja_","CH"),fpre_reg_dat!$A$2:$DH$4224,CH!$L89,0)</f>
        <v>205.86432776871965</v>
      </c>
      <c r="P89" s="107"/>
      <c r="Q89" s="107">
        <f>VLOOKUP(CONCATENATE(G$52,"_Ja_","CH"),fpre_reg_dat!$A$2:$DH$4224,CH!$L89,0)</f>
        <v>228.43754210200095</v>
      </c>
      <c r="R89" s="107"/>
      <c r="S89" s="107">
        <f>VLOOKUP(CONCATENATE(I$52,"_Ja_","CH"),fpre_reg_dat!$A$2:$DH$4224,CH!$L89,0)</f>
        <v>225.95706420580237</v>
      </c>
      <c r="T89" s="107"/>
      <c r="U89" s="107">
        <f>VLOOKUP(CONCATENATE(K$52,"_Ja_","CH"),fpre_reg_dat!$A$2:$DH$4224,CH!$L89,0)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">
      <c r="A90" s="86"/>
      <c r="B90" s="92">
        <f t="shared" si="2"/>
        <v>38</v>
      </c>
      <c r="C90" s="105" t="s">
        <v>48</v>
      </c>
      <c r="D90" s="106"/>
      <c r="E90" s="102">
        <f>VLOOKUP(CONCATENATE(E$52,"_Qu_","CH"),fpre_reg_dat!$A$2:$DH$4224,CH!$B90,0)</f>
        <v>135.88106195885638</v>
      </c>
      <c r="F90" s="107"/>
      <c r="G90" s="107">
        <f>VLOOKUP(CONCATENATE(G$52,"_Qu_","CH"),fpre_reg_dat!$A$2:$DH$4224,CH!$B90,0)</f>
        <v>141.26591946551508</v>
      </c>
      <c r="H90" s="107"/>
      <c r="I90" s="107">
        <f>VLOOKUP(CONCATENATE(I$52,"_Qu_","CH"),fpre_reg_dat!$A$2:$DH$4224,CH!$B90,0)</f>
        <v>158.7601797309739</v>
      </c>
      <c r="J90" s="107"/>
      <c r="K90" s="107">
        <f>VLOOKUP(CONCATENATE(K$52,"_Qu_","CH"),fpre_reg_dat!$A$2:$DH$4224,CH!$B90,0)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VLOOKUP(CONCATENATE(E$52,"_Ja_","CH"),fpre_reg_dat!$A$2:$DH$4224,CH!$L90,0)</f>
        <v>215.07265637625133</v>
      </c>
      <c r="P90" s="107"/>
      <c r="Q90" s="107">
        <f>VLOOKUP(CONCATENATE(G$52,"_Ja_","CH"),fpre_reg_dat!$A$2:$DH$4224,CH!$L90,0)</f>
        <v>244.64283922175088</v>
      </c>
      <c r="R90" s="107"/>
      <c r="S90" s="107">
        <f>VLOOKUP(CONCATENATE(I$52,"_Ja_","CH"),fpre_reg_dat!$A$2:$DH$4224,CH!$L90,0)</f>
        <v>209.85680183554524</v>
      </c>
      <c r="T90" s="107"/>
      <c r="U90" s="107">
        <f>VLOOKUP(CONCATENATE(K$52,"_Ja_","CH"),fpre_reg_dat!$A$2:$DH$4224,CH!$L90,0)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">
      <c r="B91" s="93">
        <f t="shared" si="2"/>
        <v>39</v>
      </c>
      <c r="C91" s="105" t="s">
        <v>49</v>
      </c>
      <c r="D91" s="106"/>
      <c r="E91" s="102">
        <f>VLOOKUP(CONCATENATE(E$52,"_Qu_","CH"),fpre_reg_dat!$A$2:$DH$4224,CH!$B91,0)</f>
        <v>138.65240325005402</v>
      </c>
      <c r="F91" s="107"/>
      <c r="G91" s="107">
        <f>VLOOKUP(CONCATENATE(G$52,"_Qu_","CH"),fpre_reg_dat!$A$2:$DH$4224,CH!$B91,0)</f>
        <v>141.9621080770728</v>
      </c>
      <c r="H91" s="107"/>
      <c r="I91" s="107">
        <f>VLOOKUP(CONCATENATE(I$52,"_Qu_","CH"),fpre_reg_dat!$A$2:$DH$4224,CH!$B91,0)</f>
        <v>161.57912078926276</v>
      </c>
      <c r="J91" s="107"/>
      <c r="K91" s="107">
        <f>VLOOKUP(CONCATENATE(K$52,"_Qu_","CH"),fpre_reg_dat!$A$2:$DH$4224,CH!$B91,0)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VLOOKUP(CONCATENATE(E$52,"_Ja_","CH"),fpre_reg_dat!$A$2:$DH$4224,CH!$L91,0)</f>
        <v>220.0915523078267</v>
      </c>
      <c r="P91" s="107"/>
      <c r="Q91" s="107">
        <f>VLOOKUP(CONCATENATE(G$52,"_Ja_","CH"),fpre_reg_dat!$A$2:$DH$4224,CH!$L91,0)</f>
        <v>250.78480350809519</v>
      </c>
      <c r="R91" s="107"/>
      <c r="S91" s="107">
        <f>VLOOKUP(CONCATENATE(I$52,"_Ja_","CH"),fpre_reg_dat!$A$2:$DH$4224,CH!$L91,0)</f>
        <v>231.80474768298973</v>
      </c>
      <c r="T91" s="107"/>
      <c r="U91" s="107">
        <f>VLOOKUP(CONCATENATE(K$52,"_Ja_","CH"),fpre_reg_dat!$A$2:$DH$4224,CH!$L91,0)</f>
        <v>237.23802607706568</v>
      </c>
    </row>
    <row r="92" spans="1:104" ht="15" customHeight="1" x14ac:dyDescent="0.2">
      <c r="B92" s="93">
        <f t="shared" si="2"/>
        <v>40</v>
      </c>
      <c r="C92" s="105" t="s">
        <v>50</v>
      </c>
      <c r="D92" s="106"/>
      <c r="E92" s="102">
        <f>VLOOKUP(CONCATENATE(E$52,"_Qu_","CH"),fpre_reg_dat!$A$2:$DH$4224,CH!$B92,0)</f>
        <v>140.62167347920956</v>
      </c>
      <c r="F92" s="107"/>
      <c r="G92" s="107">
        <f>VLOOKUP(CONCATENATE(G$52,"_Qu_","CH"),fpre_reg_dat!$A$2:$DH$4224,CH!$B92,0)</f>
        <v>143.04230163981208</v>
      </c>
      <c r="H92" s="107"/>
      <c r="I92" s="107">
        <f>VLOOKUP(CONCATENATE(I$52,"_Qu_","CH"),fpre_reg_dat!$A$2:$DH$4224,CH!$B92,0)</f>
        <v>163.24507553581557</v>
      </c>
      <c r="J92" s="107"/>
      <c r="K92" s="107">
        <f>VLOOKUP(CONCATENATE(K$52,"_Qu_","CH"),fpre_reg_dat!$A$2:$DH$4224,CH!$B92,0)</f>
        <v>152.75497363111359</v>
      </c>
      <c r="L92" s="91">
        <f t="shared" si="3"/>
        <v>40</v>
      </c>
      <c r="M92" s="166">
        <v>2020</v>
      </c>
      <c r="N92" s="106"/>
      <c r="O92" s="102">
        <f>VLOOKUP(CONCATENATE(E$52,"_Ja_","CH"),fpre_reg_dat!$A$2:$DH$4224,CH!$L92,0)</f>
        <v>226.72236498261907</v>
      </c>
      <c r="P92" s="107"/>
      <c r="Q92" s="107">
        <f>VLOOKUP(CONCATENATE(G$52,"_Ja_","CH"),fpre_reg_dat!$A$2:$DH$4224,CH!$L92,0)</f>
        <v>260.39793869726554</v>
      </c>
      <c r="R92" s="107"/>
      <c r="S92" s="107">
        <f>VLOOKUP(CONCATENATE(I$52,"_Ja_","CH"),fpre_reg_dat!$A$2:$DH$4224,CH!$L92,0)</f>
        <v>246.31755142290288</v>
      </c>
      <c r="T92" s="107"/>
      <c r="U92" s="107">
        <f>VLOOKUP(CONCATENATE(K$52,"_Ja_","CH"),fpre_reg_dat!$A$2:$DH$4224,CH!$L92,0)</f>
        <v>248.88709534996218</v>
      </c>
    </row>
    <row r="93" spans="1:104" ht="15" customHeight="1" x14ac:dyDescent="0.2">
      <c r="B93" s="93">
        <f t="shared" si="2"/>
        <v>41</v>
      </c>
      <c r="C93" s="105" t="s">
        <v>51</v>
      </c>
      <c r="D93" s="106"/>
      <c r="E93" s="102">
        <f>VLOOKUP(CONCATENATE(E$52,"_Qu_","CH"),fpre_reg_dat!$A$2:$DH$4224,CH!$B93,0)</f>
        <v>142.01234705897161</v>
      </c>
      <c r="F93" s="107"/>
      <c r="G93" s="107">
        <f>VLOOKUP(CONCATENATE(G$52,"_Qu_","CH"),fpre_reg_dat!$A$2:$DH$4224,CH!$B93,0)</f>
        <v>144.22043103794132</v>
      </c>
      <c r="H93" s="107"/>
      <c r="I93" s="107">
        <f>VLOOKUP(CONCATENATE(I$52,"_Qu_","CH"),fpre_reg_dat!$A$2:$DH$4224,CH!$B93,0)</f>
        <v>164.63656742370981</v>
      </c>
      <c r="J93" s="107"/>
      <c r="K93" s="107">
        <f>VLOOKUP(CONCATENATE(K$52,"_Qu_","CH"),fpre_reg_dat!$A$2:$DH$4224,CH!$B93,0)</f>
        <v>154.06495222491841</v>
      </c>
      <c r="L93" s="91">
        <f t="shared" si="3"/>
        <v>41</v>
      </c>
      <c r="M93" s="166">
        <v>2021</v>
      </c>
      <c r="N93" s="106"/>
      <c r="O93" s="102">
        <f>VLOOKUP(CONCATENATE(E$52,"_Ja_","CH"),fpre_reg_dat!$A$2:$DH$4224,CH!$L93,0)</f>
        <v>240.3438464448092</v>
      </c>
      <c r="P93" s="107"/>
      <c r="Q93" s="107">
        <f>VLOOKUP(CONCATENATE(G$52,"_Ja_","CH"),fpre_reg_dat!$A$2:$DH$4224,CH!$L93,0)</f>
        <v>272.39389776365857</v>
      </c>
      <c r="R93" s="107"/>
      <c r="S93" s="107">
        <f>VLOOKUP(CONCATENATE(I$52,"_Ja_","CH"),fpre_reg_dat!$A$2:$DH$4224,CH!$L93,0)</f>
        <v>256.00120847789628</v>
      </c>
      <c r="T93" s="107"/>
      <c r="U93" s="107">
        <f>VLOOKUP(CONCATENATE(K$52,"_Ja_","CH"),fpre_reg_dat!$A$2:$DH$4224,CH!$L93,0)</f>
        <v>259.94948507683245</v>
      </c>
    </row>
    <row r="94" spans="1:104" ht="15" customHeight="1" x14ac:dyDescent="0.2">
      <c r="B94" s="93">
        <f t="shared" si="2"/>
        <v>42</v>
      </c>
      <c r="C94" s="105" t="s">
        <v>52</v>
      </c>
      <c r="D94" s="106"/>
      <c r="E94" s="102">
        <f>VLOOKUP(CONCATENATE(E$52,"_Qu_","CH"),fpre_reg_dat!$A$2:$DH$4224,CH!$B94,0)</f>
        <v>142.07804334442466</v>
      </c>
      <c r="F94" s="107"/>
      <c r="G94" s="107">
        <f>VLOOKUP(CONCATENATE(G$52,"_Qu_","CH"),fpre_reg_dat!$A$2:$DH$4224,CH!$B94,0)</f>
        <v>145.49830724491991</v>
      </c>
      <c r="H94" s="107"/>
      <c r="I94" s="107">
        <f>VLOOKUP(CONCATENATE(I$52,"_Qu_","CH"),fpre_reg_dat!$A$2:$DH$4224,CH!$B94,0)</f>
        <v>164.45358998671298</v>
      </c>
      <c r="J94" s="107"/>
      <c r="K94" s="107">
        <f>VLOOKUP(CONCATENATE(K$52,"_Qu_","CH"),fpre_reg_dat!$A$2:$DH$4224,CH!$B94,0)</f>
        <v>154.46996455338621</v>
      </c>
      <c r="L94" s="91">
        <f t="shared" si="3"/>
        <v>42</v>
      </c>
      <c r="M94" s="105">
        <v>2022</v>
      </c>
      <c r="N94" s="106"/>
      <c r="O94" s="102">
        <f>VLOOKUP(CONCATENATE(E$52,"_Ja_","CH"),fpre_reg_dat!$A$2:$DH$4224,CH!$L94,0)</f>
        <v>253.92406838140315</v>
      </c>
      <c r="P94" s="107"/>
      <c r="Q94" s="107">
        <f>VLOOKUP(CONCATENATE(G$52,"_Ja_","CH"),fpre_reg_dat!$A$2:$DH$4224,CH!$L94,0)</f>
        <v>289.47845189335857</v>
      </c>
      <c r="R94" s="107"/>
      <c r="S94" s="107">
        <f>VLOOKUP(CONCATENATE(I$52,"_Ja_","CH"),fpre_reg_dat!$A$2:$DH$4224,CH!$L94,0)</f>
        <v>274.61120197434741</v>
      </c>
      <c r="T94" s="107"/>
      <c r="U94" s="107">
        <f>VLOOKUP(CONCATENATE(K$52,"_Ja_","CH"),fpre_reg_dat!$A$2:$DH$4224,CH!$L94,0)</f>
        <v>277.32316801061592</v>
      </c>
    </row>
    <row r="95" spans="1:104" ht="15" customHeight="1" x14ac:dyDescent="0.2">
      <c r="B95" s="93">
        <f t="shared" si="2"/>
        <v>43</v>
      </c>
      <c r="C95" s="105" t="s">
        <v>53</v>
      </c>
      <c r="D95" s="106"/>
      <c r="E95" s="102">
        <f>VLOOKUP(CONCATENATE(E$52,"_Qu_","CH"),fpre_reg_dat!$A$2:$DH$4224,CH!$B95,0)</f>
        <v>141.98603708931827</v>
      </c>
      <c r="F95" s="107"/>
      <c r="G95" s="107">
        <f>VLOOKUP(CONCATENATE(G$52,"_Qu_","CH"),fpre_reg_dat!$A$2:$DH$4224,CH!$B95,0)</f>
        <v>146.97651169114363</v>
      </c>
      <c r="H95" s="107"/>
      <c r="I95" s="107">
        <f>VLOOKUP(CONCATENATE(I$52,"_Qu_","CH"),fpre_reg_dat!$A$2:$DH$4224,CH!$B95,0)</f>
        <v>164.55344099340027</v>
      </c>
      <c r="J95" s="107"/>
      <c r="K95" s="107">
        <f>VLOOKUP(CONCATENATE(K$52,"_Qu_","CH"),fpre_reg_dat!$A$2:$DH$4224,CH!$B95,0)</f>
        <v>155.07216662930469</v>
      </c>
      <c r="L95" s="91">
        <f t="shared" si="3"/>
        <v>43</v>
      </c>
      <c r="M95" s="105">
        <v>2023</v>
      </c>
      <c r="N95" s="106"/>
      <c r="O95" s="102">
        <f>VLOOKUP(CONCATENATE(E$52,"_Ja_","CH"),fpre_reg_dat!$A$2:$DH$4224,CH!$L95,0)</f>
        <v>261.1377030746483</v>
      </c>
      <c r="P95" s="107"/>
      <c r="Q95" s="107">
        <f>VLOOKUP(CONCATENATE(G$52,"_Ja_","CH"),fpre_reg_dat!$A$2:$DH$4224,CH!$L95,0)</f>
        <v>296.13530479788739</v>
      </c>
      <c r="R95" s="107"/>
      <c r="S95" s="107">
        <f>VLOOKUP(CONCATENATE(I$52,"_Ja_","CH"),fpre_reg_dat!$A$2:$DH$4224,CH!$L95,0)</f>
        <v>291.05311529521038</v>
      </c>
      <c r="T95" s="107"/>
      <c r="U95" s="107">
        <f>VLOOKUP(CONCATENATE(K$52,"_Ja_","CH"),fpre_reg_dat!$A$2:$DH$4224,CH!$L95,0)</f>
        <v>288.91504977162623</v>
      </c>
    </row>
    <row r="96" spans="1:104" ht="15" customHeight="1" x14ac:dyDescent="0.2">
      <c r="B96" s="93">
        <f t="shared" si="2"/>
        <v>44</v>
      </c>
      <c r="C96" s="105" t="s">
        <v>54</v>
      </c>
      <c r="D96" s="106"/>
      <c r="E96" s="102">
        <f>VLOOKUP(CONCATENATE(E$52,"_Qu_","CH"),fpre_reg_dat!$A$2:$DH$4224,CH!$B96,0)</f>
        <v>143.81110247818242</v>
      </c>
      <c r="F96" s="107"/>
      <c r="G96" s="107">
        <f>VLOOKUP(CONCATENATE(G$52,"_Qu_","CH"),fpre_reg_dat!$A$2:$DH$4224,CH!$B96,0)</f>
        <v>151.32988152519701</v>
      </c>
      <c r="H96" s="107"/>
      <c r="I96" s="107">
        <f>VLOOKUP(CONCATENATE(I$52,"_Qu_","CH"),fpre_reg_dat!$A$2:$DH$4224,CH!$B96,0)</f>
        <v>167.79689911381988</v>
      </c>
      <c r="J96" s="107"/>
      <c r="K96" s="107">
        <f>VLOOKUP(CONCATENATE(K$52,"_Qu_","CH"),fpre_reg_dat!$A$2:$DH$4224,CH!$B96,0)</f>
        <v>158.56475564930403</v>
      </c>
      <c r="L96" s="9"/>
      <c r="M96" s="105"/>
      <c r="N96" s="106"/>
      <c r="O96" s="102"/>
      <c r="P96" s="107"/>
      <c r="Q96" s="107"/>
      <c r="R96" s="107"/>
      <c r="S96" s="107"/>
      <c r="T96" s="107"/>
      <c r="U96" s="107"/>
    </row>
    <row r="97" spans="2:22" ht="15" customHeight="1" x14ac:dyDescent="0.2">
      <c r="B97" s="93">
        <f t="shared" si="2"/>
        <v>45</v>
      </c>
      <c r="C97" s="105" t="s">
        <v>67</v>
      </c>
      <c r="D97" s="106"/>
      <c r="E97" s="102">
        <f>VLOOKUP(CONCATENATE(E$52,"_Qu_","CH"),fpre_reg_dat!$A$2:$DH$4224,CH!$B97,0)</f>
        <v>147.99551536361568</v>
      </c>
      <c r="F97" s="107"/>
      <c r="G97" s="107">
        <f>VLOOKUP(CONCATENATE(G$52,"_Qu_","CH"),fpre_reg_dat!$A$2:$DH$4224,CH!$B97,0)</f>
        <v>158.70877349732038</v>
      </c>
      <c r="H97" s="107"/>
      <c r="I97" s="107">
        <f>VLOOKUP(CONCATENATE(I$52,"_Qu_","CH"),fpre_reg_dat!$A$2:$DH$4224,CH!$B97,0)</f>
        <v>175.7542698826602</v>
      </c>
      <c r="J97" s="107"/>
      <c r="K97" s="107">
        <f>VLOOKUP(CONCATENATE(K$52,"_Qu_","CH"),fpre_reg_dat!$A$2:$DH$4224,CH!$B97,0)</f>
        <v>165.83754696785982</v>
      </c>
      <c r="L97" s="9"/>
      <c r="M97" s="106" t="str">
        <f>M94&amp;" - "&amp;M95</f>
        <v>2022 - 2023</v>
      </c>
      <c r="N97" s="106"/>
      <c r="O97" s="101">
        <f>O95/O94-1</f>
        <v>2.8408629159210053E-2</v>
      </c>
      <c r="P97" s="107"/>
      <c r="Q97" s="101">
        <f>Q95/Q94-1</f>
        <v>2.2996022194360588E-2</v>
      </c>
      <c r="R97" s="107"/>
      <c r="S97" s="101">
        <f>S95/S94-1</f>
        <v>5.9873425419837201E-2</v>
      </c>
      <c r="T97" s="107"/>
      <c r="U97" s="101">
        <f>U95/U94-1</f>
        <v>4.1799182679777225E-2</v>
      </c>
    </row>
    <row r="98" spans="2:22" ht="15" customHeight="1" x14ac:dyDescent="0.2">
      <c r="B98" s="93">
        <f t="shared" si="2"/>
        <v>46</v>
      </c>
      <c r="C98" s="105" t="s">
        <v>68</v>
      </c>
      <c r="D98" s="106"/>
      <c r="E98" s="102">
        <f>VLOOKUP(CONCATENATE(E$52,"_Qu_","CH"),fpre_reg_dat!$A$2:$DH$4224,CH!$B98,0)</f>
        <v>148.64924931461243</v>
      </c>
      <c r="F98" s="107"/>
      <c r="G98" s="107">
        <f>VLOOKUP(CONCATENATE(G$52,"_Qu_","CH"),fpre_reg_dat!$A$2:$DH$4224,CH!$B98,0)</f>
        <v>160.52746488256912</v>
      </c>
      <c r="H98" s="107"/>
      <c r="I98" s="107">
        <f>VLOOKUP(CONCATENATE(I$52,"_Qu_","CH"),fpre_reg_dat!$A$2:$DH$4224,CH!$B98,0)</f>
        <v>179.76089479757974</v>
      </c>
      <c r="J98" s="107"/>
      <c r="K98" s="107">
        <f>VLOOKUP(CONCATENATE(K$52,"_Qu_","CH"),fpre_reg_dat!$A$2:$DH$4224,CH!$B98,0)</f>
        <v>168.59711629301179</v>
      </c>
      <c r="L98" s="9"/>
      <c r="M98" s="106" t="str">
        <f>M90&amp;" - "&amp;M95</f>
        <v>2018 - 2023</v>
      </c>
      <c r="N98" s="106"/>
      <c r="O98" s="101">
        <f>O95/O90-1</f>
        <v>0.21418365065343359</v>
      </c>
      <c r="P98" s="107"/>
      <c r="Q98" s="101">
        <f>Q95/Q90-1</f>
        <v>0.21048016667866731</v>
      </c>
      <c r="R98" s="107"/>
      <c r="S98" s="101">
        <f>S95/S90-1</f>
        <v>0.3869129461112002</v>
      </c>
      <c r="T98" s="107"/>
      <c r="U98" s="101">
        <f>U95/U90-1</f>
        <v>0.29330175699273298</v>
      </c>
    </row>
    <row r="99" spans="2:22" ht="15" customHeight="1" x14ac:dyDescent="0.2">
      <c r="B99" s="93">
        <f t="shared" si="2"/>
        <v>47</v>
      </c>
      <c r="C99" s="105" t="s">
        <v>69</v>
      </c>
      <c r="D99" s="106"/>
      <c r="E99" s="102">
        <f>VLOOKUP(CONCATENATE(E$52,"_Qu_","CH"),fpre_reg_dat!$A$2:$DH$4224,CH!$B99,0)</f>
        <v>158.90226069397502</v>
      </c>
      <c r="F99" s="107"/>
      <c r="G99" s="107">
        <f>VLOOKUP(CONCATENATE(G$52,"_Qu_","CH"),fpre_reg_dat!$A$2:$DH$4224,CH!$B99,0)</f>
        <v>170.76948441231372</v>
      </c>
      <c r="H99" s="107"/>
      <c r="I99" s="107">
        <f>VLOOKUP(CONCATENATE(I$52,"_Qu_","CH"),fpre_reg_dat!$A$2:$DH$4224,CH!$B99,0)</f>
        <v>179.76524989231194</v>
      </c>
      <c r="J99" s="107"/>
      <c r="K99" s="107">
        <f>VLOOKUP(CONCATENATE(K$52,"_Qu_","CH"),fpre_reg_dat!$A$2:$DH$4224,CH!$B99,0)</f>
        <v>173.76783044957028</v>
      </c>
      <c r="L99" s="9"/>
      <c r="M99" s="164" t="str">
        <f>te!A11</f>
        <v>Quelle: Transaktionspreisindizes Fahrländer Partner.</v>
      </c>
      <c r="N99" s="164"/>
      <c r="O99" s="164"/>
      <c r="P99" s="164"/>
      <c r="Q99" s="164"/>
      <c r="R99" s="164"/>
      <c r="S99" s="164"/>
      <c r="T99" s="164"/>
      <c r="U99" s="164"/>
    </row>
    <row r="100" spans="2:22" ht="15" customHeight="1" x14ac:dyDescent="0.2">
      <c r="B100" s="93">
        <f t="shared" si="2"/>
        <v>48</v>
      </c>
      <c r="C100" s="105" t="s">
        <v>70</v>
      </c>
      <c r="D100" s="106"/>
      <c r="E100" s="102">
        <f>VLOOKUP(CONCATENATE(E$52,"_Qu_","CH"),fpre_reg_dat!$A$2:$DH$4224,CH!$B100,0)</f>
        <v>155.35073170755896</v>
      </c>
      <c r="F100" s="107"/>
      <c r="G100" s="107">
        <f>VLOOKUP(CONCATENATE(G$52,"_Qu_","CH"),fpre_reg_dat!$A$2:$DH$4224,CH!$B100,0)</f>
        <v>167.03631625138033</v>
      </c>
      <c r="H100" s="107"/>
      <c r="I100" s="107">
        <f>VLOOKUP(CONCATENATE(I$52,"_Qu_","CH"),fpre_reg_dat!$A$2:$DH$4224,CH!$B100,0)</f>
        <v>177.72384187166745</v>
      </c>
      <c r="J100" s="107"/>
      <c r="K100" s="107">
        <f>VLOOKUP(CONCATENATE(K$52,"_Qu_","CH"),fpre_reg_dat!$A$2:$DH$4224,CH!$B100,0)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93">
        <f t="shared" si="2"/>
        <v>49</v>
      </c>
      <c r="C101" s="105" t="s">
        <v>73</v>
      </c>
      <c r="D101" s="106"/>
      <c r="E101" s="102">
        <f>VLOOKUP(CONCATENATE(E$52,"_Qu_","CH"),fpre_reg_dat!$A$2:$DH$4224,CH!$B101,0)</f>
        <v>156.53406729522683</v>
      </c>
      <c r="F101" s="107"/>
      <c r="G101" s="107">
        <f>VLOOKUP(CONCATENATE(G$52,"_Qu_","CH"),fpre_reg_dat!$A$2:$DH$4224,CH!$B101,0)</f>
        <v>168.36706433412215</v>
      </c>
      <c r="H101" s="107"/>
      <c r="I101" s="107">
        <f>VLOOKUP(CONCATENATE(I$52,"_Qu_","CH"),fpre_reg_dat!$A$2:$DH$4224,CH!$B101,0)</f>
        <v>179.29631116717923</v>
      </c>
      <c r="J101" s="107"/>
      <c r="K101" s="107">
        <f>VLOOKUP(CONCATENATE(K$52,"_Qu_","CH"),fpre_reg_dat!$A$2:$DH$4224,CH!$B101,0)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93">
        <f t="shared" si="2"/>
        <v>50</v>
      </c>
      <c r="C102" s="105" t="s">
        <v>215</v>
      </c>
      <c r="D102" s="106"/>
      <c r="E102" s="102">
        <f>VLOOKUP(CONCATENATE(E$52,"_Qu_","CH"),fpre_reg_dat!$A$2:$DH$4224,CH!$B102,0)</f>
        <v>158.07127033199234</v>
      </c>
      <c r="F102" s="107"/>
      <c r="G102" s="107">
        <f>VLOOKUP(CONCATENATE(G$52,"_Qu_","CH"),fpre_reg_dat!$A$2:$DH$4224,CH!$B102,0)</f>
        <v>170.94894396706567</v>
      </c>
      <c r="H102" s="107"/>
      <c r="I102" s="107">
        <f>VLOOKUP(CONCATENATE(I$52,"_Qu_","CH"),fpre_reg_dat!$A$2:$DH$4224,CH!$B102,0)</f>
        <v>181.56757365653039</v>
      </c>
      <c r="J102" s="107"/>
      <c r="K102" s="107">
        <f>VLOOKUP(CONCATENATE(K$52,"_Qu_","CH"),fpre_reg_dat!$A$2:$DH$4224,CH!$B102,0)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93">
        <f t="shared" si="2"/>
        <v>51</v>
      </c>
      <c r="C103" s="105" t="s">
        <v>484</v>
      </c>
      <c r="D103" s="106"/>
      <c r="E103" s="102">
        <f>VLOOKUP(CONCATENATE(E$52,"_Qu_","CH"),fpre_reg_dat!$A$2:$DH$4224,CH!$B103,0)</f>
        <v>159.50696033872336</v>
      </c>
      <c r="F103" s="107"/>
      <c r="G103" s="107">
        <f>VLOOKUP(CONCATENATE(G$52,"_Qu_","CH"),fpre_reg_dat!$A$2:$DH$4224,CH!$B103,0)</f>
        <v>174.20216877459492</v>
      </c>
      <c r="H103" s="107"/>
      <c r="I103" s="107">
        <f>VLOOKUP(CONCATENATE(I$52,"_Qu_","CH"),fpre_reg_dat!$A$2:$DH$4224,CH!$B103,0)</f>
        <v>188.44077615684444</v>
      </c>
      <c r="J103" s="107"/>
      <c r="K103" s="107">
        <f>VLOOKUP(CONCATENATE(K$52,"_Qu_","CH"),fpre_reg_dat!$A$2:$DH$4224,CH!$B103,0)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93">
        <f t="shared" si="2"/>
        <v>52</v>
      </c>
      <c r="C104" s="105" t="s">
        <v>485</v>
      </c>
      <c r="D104" s="106"/>
      <c r="E104" s="102">
        <f>VLOOKUP(CONCATENATE(E$52,"_Qu_","CH"),fpre_reg_dat!$A$2:$DH$4224,CH!$B104,0)</f>
        <v>159.41493029151368</v>
      </c>
      <c r="F104" s="107"/>
      <c r="G104" s="107">
        <f>VLOOKUP(CONCATENATE(G$52,"_Qu_","CH"),fpre_reg_dat!$A$2:$DH$4224,CH!$B104,0)</f>
        <v>172.88282415835297</v>
      </c>
      <c r="H104" s="107"/>
      <c r="I104" s="107">
        <f>VLOOKUP(CONCATENATE(I$52,"_Qu_","CH"),fpre_reg_dat!$A$2:$DH$4224,CH!$B104,0)</f>
        <v>193.80410026306086</v>
      </c>
      <c r="J104" s="107"/>
      <c r="K104" s="107">
        <f>VLOOKUP(CONCATENATE(K$52,"_Qu_","CH"),fpre_reg_dat!$A$2:$DH$4224,CH!$B104,0)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93">
        <f t="shared" si="2"/>
        <v>53</v>
      </c>
      <c r="C105" s="105" t="s">
        <v>491</v>
      </c>
      <c r="D105" s="106"/>
      <c r="E105" s="102">
        <f>VLOOKUP(CONCATENATE(E$52,"_Qu_","CH"),fpre_reg_dat!$A$2:$DH$4224,CH!$B105,0)</f>
        <v>163.25670537677107</v>
      </c>
      <c r="F105" s="107"/>
      <c r="G105" s="107">
        <f>VLOOKUP(CONCATENATE(G$52,"_Qu_","CH"),fpre_reg_dat!$A$2:$DH$4224,CH!$B105,0)</f>
        <v>175.84186552682974</v>
      </c>
      <c r="H105" s="107"/>
      <c r="I105" s="107">
        <f>VLOOKUP(CONCATENATE(I$52,"_Qu_","CH"),fpre_reg_dat!$A$2:$DH$4224,CH!$B105,0)</f>
        <v>197.58561670326202</v>
      </c>
      <c r="J105" s="107"/>
      <c r="K105" s="107">
        <f>VLOOKUP(CONCATENATE(K$52,"_Qu_","CH"),fpre_reg_dat!$A$2:$DH$4224,CH!$B105,0)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93">
        <f t="shared" si="2"/>
        <v>54</v>
      </c>
      <c r="C106" s="105" t="s">
        <v>505</v>
      </c>
      <c r="D106" s="106"/>
      <c r="E106" s="102">
        <f>VLOOKUP(CONCATENATE(E$52,"_Qu_","CH"),fpre_reg_dat!$A$2:$DH$4224,CH!$B106,0)</f>
        <v>165.76329878933399</v>
      </c>
      <c r="F106" s="107"/>
      <c r="G106" s="107">
        <f>VLOOKUP(CONCATENATE(G$52,"_Qu_","CH"),fpre_reg_dat!$A$2:$DH$4224,CH!$B106,0)</f>
        <v>179.35014311937999</v>
      </c>
      <c r="H106" s="107"/>
      <c r="I106" s="107">
        <f>VLOOKUP(CONCATENATE(I$52,"_Qu_","CH"),fpre_reg_dat!$A$2:$DH$4224,CH!$B106,0)</f>
        <v>199.82430991057581</v>
      </c>
      <c r="J106" s="107"/>
      <c r="K106" s="107">
        <f>VLOOKUP(CONCATENATE(K$52,"_Qu_","CH"),fpre_reg_dat!$A$2:$DH$4224,CH!$B106,0)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93">
        <f t="shared" si="2"/>
        <v>55</v>
      </c>
      <c r="C107" s="105" t="s">
        <v>512</v>
      </c>
      <c r="D107" s="106"/>
      <c r="E107" s="102">
        <f>VLOOKUP(CONCATENATE(E$52,"_Qu_","CH"),fpre_reg_dat!$A$2:$DH$4224,CH!$B107,0)</f>
        <v>167.05384125408955</v>
      </c>
      <c r="F107" s="107"/>
      <c r="G107" s="107">
        <f>VLOOKUP(CONCATENATE(G$52,"_Qu_","CH"),fpre_reg_dat!$A$2:$DH$4224,CH!$B107,0)</f>
        <v>183.93053711230633</v>
      </c>
      <c r="H107" s="107"/>
      <c r="I107" s="107">
        <f>VLOOKUP(CONCATENATE(I$52,"_Qu_","CH"),fpre_reg_dat!$A$2:$DH$4224,CH!$B107,0)</f>
        <v>197.86825061657535</v>
      </c>
      <c r="J107" s="107"/>
      <c r="K107" s="107">
        <f>VLOOKUP(CONCATENATE(K$52,"_Qu_","CH"),fpre_reg_dat!$A$2:$DH$4224,CH!$B107,0)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">
      <c r="B108" s="93">
        <f t="shared" si="2"/>
        <v>56</v>
      </c>
      <c r="C108" s="105" t="s">
        <v>513</v>
      </c>
      <c r="D108" s="106"/>
      <c r="E108" s="102">
        <f>VLOOKUP(CONCATENATE(E$52,"_Qu_","CH"),fpre_reg_dat!$A$2:$DH$4224,CH!$B108,0)</f>
        <v>168.94757944473591</v>
      </c>
      <c r="F108" s="107"/>
      <c r="G108" s="107">
        <f>VLOOKUP(CONCATENATE(G$52,"_Qu_","CH"),fpre_reg_dat!$A$2:$DH$4224,CH!$B108,0)</f>
        <v>188.76051504890754</v>
      </c>
      <c r="H108" s="107"/>
      <c r="I108" s="107">
        <f>VLOOKUP(CONCATENATE(I$52,"_Qu_","CH"),fpre_reg_dat!$A$2:$DH$4224,CH!$B108,0)</f>
        <v>198.43851533566405</v>
      </c>
      <c r="J108" s="107"/>
      <c r="K108" s="107">
        <f>VLOOKUP(CONCATENATE(K$52,"_Qu_","CH"),fpre_reg_dat!$A$2:$DH$4224,CH!$B108,0)</f>
        <v>191.12005144930419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70"/>
    </row>
    <row r="109" spans="2:22" ht="15" customHeight="1" x14ac:dyDescent="0.2">
      <c r="B109" s="93">
        <f t="shared" si="2"/>
        <v>57</v>
      </c>
      <c r="C109" s="105" t="s">
        <v>514</v>
      </c>
      <c r="D109" s="106"/>
      <c r="E109" s="102">
        <f>VLOOKUP(CONCATENATE(E$52,"_Qu_","CH"),fpre_reg_dat!$A$2:$DH$4224,CH!$B109,0)</f>
        <v>181.93399085237303</v>
      </c>
      <c r="F109" s="107"/>
      <c r="G109" s="107">
        <f>VLOOKUP(CONCATENATE(G$52,"_Qu_","CH"),fpre_reg_dat!$A$2:$DH$4224,CH!$B109,0)</f>
        <v>199.16808558084966</v>
      </c>
      <c r="H109" s="107"/>
      <c r="I109" s="107">
        <f>VLOOKUP(CONCATENATE(I$52,"_Qu_","CH"),fpre_reg_dat!$A$2:$DH$4224,CH!$B109,0)</f>
        <v>210.64082341807202</v>
      </c>
      <c r="J109" s="107"/>
      <c r="K109" s="107">
        <f>VLOOKUP(CONCATENATE(K$52,"_Qu_","CH"),fpre_reg_dat!$A$2:$DH$4224,CH!$B109,0)</f>
        <v>202.73393988094375</v>
      </c>
      <c r="L109" s="9"/>
      <c r="M109" s="9"/>
      <c r="N109" s="68"/>
      <c r="O109" s="69"/>
      <c r="P109" s="69"/>
      <c r="Q109" s="69"/>
      <c r="R109" s="69"/>
      <c r="S109" s="69"/>
      <c r="T109" s="69"/>
      <c r="U109" s="69"/>
      <c r="V109" s="70"/>
    </row>
    <row r="110" spans="2:22" ht="15" customHeight="1" x14ac:dyDescent="0.2">
      <c r="B110" s="93">
        <f t="shared" si="2"/>
        <v>58</v>
      </c>
      <c r="C110" s="105" t="s">
        <v>515</v>
      </c>
      <c r="D110" s="106"/>
      <c r="E110" s="102">
        <f>VLOOKUP(CONCATENATE(E$52,"_Qu_","CH"),fpre_reg_dat!$A$2:$DH$4224,CH!$B110,0)</f>
        <v>185.69284535533964</v>
      </c>
      <c r="F110" s="107"/>
      <c r="G110" s="107">
        <f>VLOOKUP(CONCATENATE(G$52,"_Qu_","CH"),fpre_reg_dat!$A$2:$DH$4224,CH!$B110,0)</f>
        <v>201.86406683529623</v>
      </c>
      <c r="H110" s="107"/>
      <c r="I110" s="107">
        <f>VLOOKUP(CONCATENATE(I$52,"_Qu_","CH"),fpre_reg_dat!$A$2:$DH$4224,CH!$B110,0)</f>
        <v>216.04428410166872</v>
      </c>
      <c r="J110" s="107"/>
      <c r="K110" s="107">
        <f>VLOOKUP(CONCATENATE(K$52,"_Qu_","CH"),fpre_reg_dat!$A$2:$DH$4224,CH!$B110,0)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">
      <c r="B111" s="93">
        <f t="shared" si="2"/>
        <v>59</v>
      </c>
      <c r="C111" s="105" t="s">
        <v>516</v>
      </c>
      <c r="D111" s="106"/>
      <c r="E111" s="102">
        <f>VLOOKUP(CONCATENATE(E$52,"_Qu_","CH"),fpre_reg_dat!$A$2:$DH$4224,CH!$B111,0)</f>
        <v>184.4646221286429</v>
      </c>
      <c r="F111" s="107"/>
      <c r="G111" s="107">
        <f>VLOOKUP(CONCATENATE(G$52,"_Qu_","CH"),fpre_reg_dat!$A$2:$DH$4224,CH!$B111,0)</f>
        <v>199.33741751567459</v>
      </c>
      <c r="H111" s="107"/>
      <c r="I111" s="107">
        <f>VLOOKUP(CONCATENATE(I$52,"_Qu_","CH"),fpre_reg_dat!$A$2:$DH$4224,CH!$B111,0)</f>
        <v>222.42460163340971</v>
      </c>
      <c r="J111" s="107"/>
      <c r="K111" s="107">
        <f>VLOOKUP(CONCATENATE(K$52,"_Qu_","CH"),fpre_reg_dat!$A$2:$DH$4224,CH!$B111,0)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">
      <c r="B112" s="93">
        <f t="shared" si="2"/>
        <v>60</v>
      </c>
      <c r="C112" s="105" t="s">
        <v>517</v>
      </c>
      <c r="D112" s="106"/>
      <c r="E112" s="102">
        <f>VLOOKUP(CONCATENATE(E$52,"_Qu_","CH"),fpre_reg_dat!$A$2:$DH$4224,CH!$B112,0)</f>
        <v>188.66098054058585</v>
      </c>
      <c r="F112" s="107"/>
      <c r="G112" s="107">
        <f>VLOOKUP(CONCATENATE(G$52,"_Qu_","CH"),fpre_reg_dat!$A$2:$DH$4224,CH!$B112,0)</f>
        <v>203.25799209154579</v>
      </c>
      <c r="H112" s="107"/>
      <c r="I112" s="107">
        <f>VLOOKUP(CONCATENATE(I$52,"_Qu_","CH"),fpre_reg_dat!$A$2:$DH$4224,CH!$B112,0)</f>
        <v>217.44328743769648</v>
      </c>
      <c r="J112" s="107"/>
      <c r="K112" s="107">
        <f>VLOOKUP(CONCATENATE(K$52,"_Qu_","CH"),fpre_reg_dat!$A$2:$DH$4224,CH!$B112,0)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">
      <c r="B113" s="93">
        <f t="shared" si="2"/>
        <v>61</v>
      </c>
      <c r="C113" s="105" t="s">
        <v>518</v>
      </c>
      <c r="D113" s="106"/>
      <c r="E113" s="102">
        <f>VLOOKUP(CONCATENATE(E$52,"_Qu_","CH"),fpre_reg_dat!$A$2:$DH$4224,CH!$B113,0)</f>
        <v>193.6165144322249</v>
      </c>
      <c r="F113" s="107"/>
      <c r="G113" s="107">
        <f>VLOOKUP(CONCATENATE(G$52,"_Qu_","CH"),fpre_reg_dat!$A$2:$DH$4224,CH!$B113,0)</f>
        <v>208.56804367991822</v>
      </c>
      <c r="H113" s="107"/>
      <c r="I113" s="107">
        <f>VLOOKUP(CONCATENATE(I$52,"_Qu_","CH"),fpre_reg_dat!$A$2:$DH$4224,CH!$B113,0)</f>
        <v>220.45902879875473</v>
      </c>
      <c r="J113" s="107"/>
      <c r="K113" s="107">
        <f>VLOOKUP(CONCATENATE(K$52,"_Qu_","CH"),fpre_reg_dat!$A$2:$DH$4224,CH!$B113,0)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">
      <c r="B114" s="93">
        <f t="shared" si="2"/>
        <v>62</v>
      </c>
      <c r="C114" s="105" t="s">
        <v>571</v>
      </c>
      <c r="D114" s="106"/>
      <c r="E114" s="102">
        <f>VLOOKUP(CONCATENATE(E$52,"_Qu_","CH"),fpre_reg_dat!$A$2:$DH$4224,CH!$B114,0)</f>
        <v>192.88070787092158</v>
      </c>
      <c r="F114" s="107"/>
      <c r="G114" s="107">
        <f>VLOOKUP(CONCATENATE(G$52,"_Qu_","CH"),fpre_reg_dat!$A$2:$DH$4224,CH!$B114,0)</f>
        <v>207.23452559432539</v>
      </c>
      <c r="H114" s="107"/>
      <c r="I114" s="107">
        <f>VLOOKUP(CONCATENATE(I$52,"_Qu_","CH"),fpre_reg_dat!$A$2:$DH$4224,CH!$B114,0)</f>
        <v>227.22541845726306</v>
      </c>
      <c r="J114" s="107"/>
      <c r="K114" s="107">
        <f>VLOOKUP(CONCATENATE(K$52,"_Qu_","CH"),fpre_reg_dat!$A$2:$DH$4224,CH!$B114,0)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">
      <c r="B115" s="93">
        <f t="shared" si="2"/>
        <v>63</v>
      </c>
      <c r="C115" s="105" t="s">
        <v>572</v>
      </c>
      <c r="D115" s="106"/>
      <c r="E115" s="102">
        <f>VLOOKUP(CONCATENATE(E$52,"_Qu_","CH"),fpre_reg_dat!$A$2:$DH$4224,CH!$B115,0)</f>
        <v>192.17825627881533</v>
      </c>
      <c r="F115" s="107"/>
      <c r="G115" s="107">
        <f>VLOOKUP(CONCATENATE(G$52,"_Qu_","CH"),fpre_reg_dat!$A$2:$DH$4224,CH!$B115,0)</f>
        <v>208.94737303710315</v>
      </c>
      <c r="H115" s="107"/>
      <c r="I115" s="107">
        <f>VLOOKUP(CONCATENATE(I$52,"_Qu_","CH"),fpre_reg_dat!$A$2:$DH$4224,CH!$B115,0)</f>
        <v>226.80661971792694</v>
      </c>
      <c r="J115" s="107"/>
      <c r="K115" s="107">
        <f>VLOOKUP(CONCATENATE(K$52,"_Qu_","CH"),fpre_reg_dat!$A$2:$DH$4224,CH!$B115,0)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">
      <c r="B116" s="93">
        <f t="shared" si="2"/>
        <v>64</v>
      </c>
      <c r="C116" s="105" t="s">
        <v>3722</v>
      </c>
      <c r="D116" s="106"/>
      <c r="E116" s="102">
        <f>VLOOKUP(CONCATENATE(E$52,"_Qu_","CH"),fpre_reg_dat!$A$2:$DH$4224,CH!$B116,0)</f>
        <v>189.77943957480215</v>
      </c>
      <c r="F116" s="107"/>
      <c r="G116" s="107">
        <f>VLOOKUP(CONCATENATE(G$52,"_Qu_","CH"),fpre_reg_dat!$A$2:$DH$4224,CH!$B116,0)</f>
        <v>208.87279643809214</v>
      </c>
      <c r="H116" s="107"/>
      <c r="I116" s="107">
        <f>VLOOKUP(CONCATENATE(I$52,"_Qu_","CH"),fpre_reg_dat!$A$2:$DH$4224,CH!$B116,0)</f>
        <v>234.78511586125768</v>
      </c>
      <c r="J116" s="107"/>
      <c r="K116" s="107">
        <f>VLOOKUP(CONCATENATE(K$52,"_Qu_","CH"),fpre_reg_dat!$A$2:$DH$4224,CH!$B116,0)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">
      <c r="B117" s="93">
        <f t="shared" si="2"/>
        <v>65</v>
      </c>
      <c r="C117" s="105" t="s">
        <v>3723</v>
      </c>
      <c r="D117" s="106"/>
      <c r="E117" s="102">
        <f>VLOOKUP(CONCATENATE(E$52,"_Qu_","CH"),fpre_reg_dat!$A$2:$DH$4224,CH!$B117,0)</f>
        <v>190.52029216015217</v>
      </c>
      <c r="F117" s="107"/>
      <c r="G117" s="107">
        <f>VLOOKUP(CONCATENATE(G$52,"_Qu_","CH"),fpre_reg_dat!$A$2:$DH$4224,CH!$B117,0)</f>
        <v>208.29763906524056</v>
      </c>
      <c r="H117" s="107"/>
      <c r="I117" s="107">
        <f>VLOOKUP(CONCATENATE(I$52,"_Qu_","CH"),fpre_reg_dat!$A$2:$DH$4224,CH!$B117,0)</f>
        <v>223.28852699896765</v>
      </c>
      <c r="J117" s="107"/>
      <c r="K117" s="107">
        <f>VLOOKUP(CONCATENATE(K$52,"_Qu_","CH"),fpre_reg_dat!$A$2:$DH$4224,CH!$B117,0)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">
      <c r="B118" s="93">
        <f t="shared" si="2"/>
        <v>66</v>
      </c>
      <c r="C118" s="105" t="s">
        <v>3724</v>
      </c>
      <c r="D118" s="106"/>
      <c r="E118" s="102">
        <f>VLOOKUP(CONCATENATE(E$52,"_Qu_","CH"),fpre_reg_dat!$A$2:$DH$4224,CH!$B118,0)</f>
        <v>185.64449604377543</v>
      </c>
      <c r="F118" s="107"/>
      <c r="G118" s="107">
        <f>VLOOKUP(CONCATENATE(G$52,"_Qu_","CH"),fpre_reg_dat!$A$2:$DH$4224,CH!$B118,0)</f>
        <v>208.67759232591118</v>
      </c>
      <c r="H118" s="107"/>
      <c r="I118" s="107">
        <f>VLOOKUP(CONCATENATE(I$52,"_Qu_","CH"),fpre_reg_dat!$A$2:$DH$4224,CH!$B118,0)</f>
        <v>214.32554357850742</v>
      </c>
      <c r="J118" s="107"/>
      <c r="K118" s="107">
        <f>VLOOKUP(CONCATENATE(K$52,"_Qu_","CH"),fpre_reg_dat!$A$2:$DH$4224,CH!$B118,0)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">
      <c r="B119" s="93">
        <f t="shared" si="2"/>
        <v>67</v>
      </c>
      <c r="C119" s="105" t="s">
        <v>3726</v>
      </c>
      <c r="D119" s="106"/>
      <c r="E119" s="102">
        <f>VLOOKUP(CONCATENATE(E$52,"_Qu_","CH"),fpre_reg_dat!$A$2:$DH$4224,CH!$B119,0)</f>
        <v>191.31043065694189</v>
      </c>
      <c r="F119" s="107"/>
      <c r="G119" s="107">
        <f>VLOOKUP(CONCATENATE(G$52,"_Qu_","CH"),fpre_reg_dat!$A$2:$DH$4224,CH!$B119,0)</f>
        <v>212.2775226371491</v>
      </c>
      <c r="H119" s="107"/>
      <c r="I119" s="107">
        <f>VLOOKUP(CONCATENATE(I$52,"_Qu_","CH"),fpre_reg_dat!$A$2:$DH$4224,CH!$B119,0)</f>
        <v>216.06494760872997</v>
      </c>
      <c r="J119" s="107"/>
      <c r="K119" s="107">
        <f>VLOOKUP(CONCATENATE(K$52,"_Qu_","CH"),fpre_reg_dat!$A$2:$DH$4224,CH!$B119,0)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">
      <c r="B120" s="93">
        <f t="shared" si="2"/>
        <v>68</v>
      </c>
      <c r="C120" s="105" t="s">
        <v>3727</v>
      </c>
      <c r="D120" s="106"/>
      <c r="E120" s="102">
        <f>VLOOKUP(CONCATENATE(E$52,"_Qu_","CH"),fpre_reg_dat!$A$2:$DH$4224,CH!$B120,0)</f>
        <v>193.02584247072508</v>
      </c>
      <c r="F120" s="107"/>
      <c r="G120" s="107">
        <f>VLOOKUP(CONCATENATE(G$52,"_Qu_","CH"),fpre_reg_dat!$A$2:$DH$4224,CH!$B120,0)</f>
        <v>212.54584986500524</v>
      </c>
      <c r="H120" s="107"/>
      <c r="I120" s="107">
        <f>VLOOKUP(CONCATENATE(I$52,"_Qu_","CH"),fpre_reg_dat!$A$2:$DH$4224,CH!$B120,0)</f>
        <v>220.09683530883467</v>
      </c>
      <c r="J120" s="107"/>
      <c r="K120" s="107">
        <f>VLOOKUP(CONCATENATE(K$52,"_Qu_","CH"),fpre_reg_dat!$A$2:$DH$4224,CH!$B120,0)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">
      <c r="B121" s="93">
        <f t="shared" si="2"/>
        <v>69</v>
      </c>
      <c r="C121" s="105" t="s">
        <v>3794</v>
      </c>
      <c r="D121" s="106"/>
      <c r="E121" s="102">
        <f>VLOOKUP(CONCATENATE(E$52,"_Qu_","CH"),fpre_reg_dat!$A$2:$DH$4224,CH!$B121,0)</f>
        <v>201.39673269117156</v>
      </c>
      <c r="F121" s="107"/>
      <c r="G121" s="107">
        <f>VLOOKUP(CONCATENATE(G$52,"_Qu_","CH"),fpre_reg_dat!$A$2:$DH$4224,CH!$B121,0)</f>
        <v>216.08613948206491</v>
      </c>
      <c r="H121" s="107"/>
      <c r="I121" s="107">
        <f>VLOOKUP(CONCATENATE(I$52,"_Qu_","CH"),fpre_reg_dat!$A$2:$DH$4224,CH!$B121,0)</f>
        <v>223.24108840719745</v>
      </c>
      <c r="J121" s="107"/>
      <c r="K121" s="107">
        <f>VLOOKUP(CONCATENATE(K$52,"_Qu_","CH"),fpre_reg_dat!$A$2:$DH$4224,CH!$B121,0)</f>
        <v>217.7998079350082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</row>
    <row r="122" spans="2:22" ht="15" customHeight="1" x14ac:dyDescent="0.2">
      <c r="B122" s="93">
        <f t="shared" si="2"/>
        <v>70</v>
      </c>
      <c r="C122" s="105" t="s">
        <v>3811</v>
      </c>
      <c r="D122" s="106"/>
      <c r="E122" s="102">
        <f>VLOOKUP(CONCATENATE(E$52,"_Qu_","CH"),fpre_reg_dat!$A$2:$DH$4224,CH!$B122,0)</f>
        <v>203.20559454521668</v>
      </c>
      <c r="F122" s="107"/>
      <c r="G122" s="107">
        <f>VLOOKUP(CONCATENATE(G$52,"_Qu_","CH"),fpre_reg_dat!$A$2:$DH$4224,CH!$B122,0)</f>
        <v>208.79722962792761</v>
      </c>
      <c r="H122" s="107"/>
      <c r="I122" s="107">
        <f>VLOOKUP(CONCATENATE(I$52,"_Qu_","CH"),fpre_reg_dat!$A$2:$DH$4224,CH!$B122,0)</f>
        <v>215.44186144209232</v>
      </c>
      <c r="J122" s="107"/>
      <c r="K122" s="107">
        <f>VLOOKUP(CONCATENATE(K$52,"_Qu_","CH"),fpre_reg_dat!$A$2:$DH$4224,CH!$B122,0)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">
      <c r="B123" s="93">
        <f t="shared" si="2"/>
        <v>71</v>
      </c>
      <c r="C123" s="105" t="s">
        <v>3812</v>
      </c>
      <c r="D123" s="106"/>
      <c r="E123" s="102">
        <f>VLOOKUP(CONCATENATE(E$52,"_Qu_","CH"),fpre_reg_dat!$A$2:$DH$4224,CH!$B123,0)</f>
        <v>208.62211392815598</v>
      </c>
      <c r="F123" s="107"/>
      <c r="G123" s="107">
        <f>VLOOKUP(CONCATENATE(G$52,"_Qu_","CH"),fpre_reg_dat!$A$2:$DH$4224,CH!$B123,0)</f>
        <v>208.84220448362916</v>
      </c>
      <c r="H123" s="107"/>
      <c r="I123" s="107">
        <f>VLOOKUP(CONCATENATE(I$52,"_Qu_","CH"),fpre_reg_dat!$A$2:$DH$4224,CH!$B123,0)</f>
        <v>217.96560366541854</v>
      </c>
      <c r="J123" s="107"/>
      <c r="K123" s="107">
        <f>VLOOKUP(CONCATENATE(K$52,"_Qu_","CH"),fpre_reg_dat!$A$2:$DH$4224,CH!$B123,0)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">
      <c r="B124" s="93">
        <f t="shared" si="2"/>
        <v>72</v>
      </c>
      <c r="C124" s="105" t="s">
        <v>3813</v>
      </c>
      <c r="D124" s="106"/>
      <c r="E124" s="102">
        <f>VLOOKUP(CONCATENATE(E$52,"_Qu_","CH"),fpre_reg_dat!$A$2:$DH$4224,CH!$B124,0)</f>
        <v>206.94170501842345</v>
      </c>
      <c r="F124" s="107"/>
      <c r="G124" s="107">
        <f>VLOOKUP(CONCATENATE(G$52,"_Qu_","CH"),fpre_reg_dat!$A$2:$DH$4224,CH!$B124,0)</f>
        <v>205.87318233139661</v>
      </c>
      <c r="H124" s="107"/>
      <c r="I124" s="107">
        <f>VLOOKUP(CONCATENATE(I$52,"_Qu_","CH"),fpre_reg_dat!$A$2:$DH$4224,CH!$B124,0)</f>
        <v>213.026014152176</v>
      </c>
      <c r="J124" s="107"/>
      <c r="K124" s="107">
        <f>VLOOKUP(CONCATENATE(K$52,"_Qu_","CH"),fpre_reg_dat!$A$2:$DH$4224,CH!$B124,0)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">
      <c r="B125" s="93">
        <f t="shared" si="2"/>
        <v>73</v>
      </c>
      <c r="C125" s="105" t="s">
        <v>3816</v>
      </c>
      <c r="D125" s="106"/>
      <c r="E125" s="102">
        <f>VLOOKUP(CONCATENATE(E$52,"_Qu_","CH"),fpre_reg_dat!$A$2:$DH$4224,CH!$B125,0)</f>
        <v>199.50426374078222</v>
      </c>
      <c r="F125" s="107"/>
      <c r="G125" s="107">
        <f>VLOOKUP(CONCATENATE(G$52,"_Qu_","CH"),fpre_reg_dat!$A$2:$DH$4224,CH!$B125,0)</f>
        <v>195.79519346621657</v>
      </c>
      <c r="H125" s="107"/>
      <c r="I125" s="107">
        <f>VLOOKUP(CONCATENATE(I$52,"_Qu_","CH"),fpre_reg_dat!$A$2:$DH$4224,CH!$B125,0)</f>
        <v>209.24442463758353</v>
      </c>
      <c r="J125" s="107"/>
      <c r="K125" s="107">
        <f>VLOOKUP(CONCATENATE(K$52,"_Qu_","CH"),fpre_reg_dat!$A$2:$DH$4224,CH!$B125,0)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">
      <c r="B126" s="93">
        <f t="shared" ref="B126:B153" si="4">+B125+1</f>
        <v>74</v>
      </c>
      <c r="C126" s="105" t="s">
        <v>3817</v>
      </c>
      <c r="D126" s="106"/>
      <c r="E126" s="102">
        <f>VLOOKUP(CONCATENATE(E$52,"_Qu_","CH"),fpre_reg_dat!$A$2:$DH$4224,CH!$B126,0)</f>
        <v>200.12840352035624</v>
      </c>
      <c r="F126" s="107"/>
      <c r="G126" s="107">
        <f>VLOOKUP(CONCATENATE(G$52,"_Qu_","CH"),fpre_reg_dat!$A$2:$DH$4224,CH!$B126,0)</f>
        <v>197.19185987601091</v>
      </c>
      <c r="H126" s="107"/>
      <c r="I126" s="107">
        <f>VLOOKUP(CONCATENATE(I$52,"_Qu_","CH"),fpre_reg_dat!$A$2:$DH$4224,CH!$B126,0)</f>
        <v>207.6960159369666</v>
      </c>
      <c r="J126" s="107"/>
      <c r="K126" s="107">
        <f>VLOOKUP(CONCATENATE(K$52,"_Qu_","CH"),fpre_reg_dat!$A$2:$DH$4224,CH!$B126,0)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">
      <c r="B127" s="93">
        <f t="shared" si="4"/>
        <v>75</v>
      </c>
      <c r="C127" s="105" t="s">
        <v>3818</v>
      </c>
      <c r="D127" s="106"/>
      <c r="E127" s="102">
        <f>VLOOKUP(CONCATENATE(E$52,"_Qu_","CH"),fpre_reg_dat!$A$2:$DH$4224,CH!$B127,0)</f>
        <v>202.58399878518506</v>
      </c>
      <c r="F127" s="107"/>
      <c r="G127" s="107">
        <f>VLOOKUP(CONCATENATE(G$52,"_Qu_","CH"),fpre_reg_dat!$A$2:$DH$4224,CH!$B127,0)</f>
        <v>202.57125759441644</v>
      </c>
      <c r="H127" s="107"/>
      <c r="I127" s="107">
        <f>VLOOKUP(CONCATENATE(I$52,"_Qu_","CH"),fpre_reg_dat!$A$2:$DH$4224,CH!$B127,0)</f>
        <v>204.94140182324955</v>
      </c>
      <c r="J127" s="107"/>
      <c r="K127" s="107">
        <f>VLOOKUP(CONCATENATE(K$52,"_Qu_","CH"),fpre_reg_dat!$A$2:$DH$4224,CH!$B127,0)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">
      <c r="B128" s="93">
        <f t="shared" si="4"/>
        <v>76</v>
      </c>
      <c r="C128" s="105" t="s">
        <v>3915</v>
      </c>
      <c r="D128" s="106"/>
      <c r="E128" s="102">
        <f>VLOOKUP(CONCATENATE(E$52,"_Qu_","CH"),fpre_reg_dat!$A$2:$DH$4224,CH!$B128,0)</f>
        <v>209.64844346947581</v>
      </c>
      <c r="F128" s="107"/>
      <c r="G128" s="107">
        <f>VLOOKUP(CONCATENATE(G$52,"_Qu_","CH"),fpre_reg_dat!$A$2:$DH$4224,CH!$B128,0)</f>
        <v>210.26887582859595</v>
      </c>
      <c r="H128" s="107"/>
      <c r="I128" s="107">
        <f>VLOOKUP(CONCATENATE(I$52,"_Qu_","CH"),fpre_reg_dat!$A$2:$DH$4224,CH!$B128,0)</f>
        <v>203.0867163776401</v>
      </c>
      <c r="J128" s="107"/>
      <c r="K128" s="107">
        <f>VLOOKUP(CONCATENATE(K$52,"_Qu_","CH"),fpre_reg_dat!$A$2:$DH$4224,CH!$B128,0)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">
      <c r="B129" s="93">
        <f t="shared" si="4"/>
        <v>77</v>
      </c>
      <c r="C129" s="105" t="s">
        <v>3917</v>
      </c>
      <c r="D129" s="106"/>
      <c r="E129" s="102">
        <f>VLOOKUP(CONCATENATE(E$52,"_Qu_","CH"),fpre_reg_dat!$A$2:$DH$4224,CH!$B129,0)</f>
        <v>209.28096238358526</v>
      </c>
      <c r="F129" s="107"/>
      <c r="G129" s="107">
        <f>VLOOKUP(CONCATENATE(G$52,"_Qu_","CH"),fpre_reg_dat!$A$2:$DH$4224,CH!$B129,0)</f>
        <v>213.37212841241774</v>
      </c>
      <c r="H129" s="107"/>
      <c r="I129" s="107">
        <f>VLOOKUP(CONCATENATE(I$52,"_Qu_","CH"),fpre_reg_dat!$A$2:$DH$4224,CH!$B129,0)</f>
        <v>198.19547492746321</v>
      </c>
      <c r="J129" s="107"/>
      <c r="K129" s="107">
        <f>VLOOKUP(CONCATENATE(K$52,"_Qu_","CH"),fpre_reg_dat!$A$2:$DH$4224,CH!$B129,0)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">
      <c r="B130" s="93">
        <f t="shared" si="4"/>
        <v>78</v>
      </c>
      <c r="C130" s="105" t="s">
        <v>3918</v>
      </c>
      <c r="D130" s="106"/>
      <c r="E130" s="102">
        <f>VLOOKUP(CONCATENATE(E$52,"_Qu_","CH"),fpre_reg_dat!$A$2:$DH$4224,CH!$B130,0)</f>
        <v>210.90521852236458</v>
      </c>
      <c r="F130" s="107"/>
      <c r="G130" s="107">
        <f>VLOOKUP(CONCATENATE(G$52,"_Qu_","CH"),fpre_reg_dat!$A$2:$DH$4224,CH!$B130,0)</f>
        <v>215.86940937953639</v>
      </c>
      <c r="H130" s="107"/>
      <c r="I130" s="107">
        <f>VLOOKUP(CONCATENATE(I$52,"_Qu_","CH"),fpre_reg_dat!$A$2:$DH$4224,CH!$B130,0)</f>
        <v>183.67292273608723</v>
      </c>
      <c r="J130" s="107"/>
      <c r="K130" s="107">
        <f>VLOOKUP(CONCATENATE(K$52,"_Qu_","CH"),fpre_reg_dat!$A$2:$DH$4224,CH!$B130,0)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">
      <c r="B131" s="93">
        <f t="shared" si="4"/>
        <v>79</v>
      </c>
      <c r="C131" s="105" t="s">
        <v>3919</v>
      </c>
      <c r="D131" s="106"/>
      <c r="E131" s="102">
        <f>VLOOKUP(CONCATENATE(E$52,"_Qu_","CH"),fpre_reg_dat!$A$2:$DH$4224,CH!$B131,0)</f>
        <v>215.88548519726217</v>
      </c>
      <c r="F131" s="107"/>
      <c r="G131" s="107">
        <f>VLOOKUP(CONCATENATE(G$52,"_Qu_","CH"),fpre_reg_dat!$A$2:$DH$4224,CH!$B131,0)</f>
        <v>218.11303534981937</v>
      </c>
      <c r="H131" s="107"/>
      <c r="I131" s="107">
        <f>VLOOKUP(CONCATENATE(I$52,"_Qu_","CH"),fpre_reg_dat!$A$2:$DH$4224,CH!$B131,0)</f>
        <v>187.47740737028931</v>
      </c>
      <c r="J131" s="107"/>
      <c r="K131" s="107">
        <f>VLOOKUP(CONCATENATE(K$52,"_Qu_","CH"),fpre_reg_dat!$A$2:$DH$4224,CH!$B131,0)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">
      <c r="B132" s="93">
        <f t="shared" si="4"/>
        <v>80</v>
      </c>
      <c r="C132" s="105" t="s">
        <v>3920</v>
      </c>
      <c r="D132" s="106"/>
      <c r="E132" s="102">
        <f>VLOOKUP(CONCATENATE(E$52,"_Qu_","CH"),fpre_reg_dat!$A$2:$DH$4224,CH!$B132,0)</f>
        <v>212.10823769695719</v>
      </c>
      <c r="F132" s="107"/>
      <c r="G132" s="107">
        <f>VLOOKUP(CONCATENATE(G$52,"_Qu_","CH"),fpre_reg_dat!$A$2:$DH$4224,CH!$B132,0)</f>
        <v>215.63777513125396</v>
      </c>
      <c r="H132" s="107"/>
      <c r="I132" s="107">
        <f>VLOOKUP(CONCATENATE(I$52,"_Qu_","CH"),fpre_reg_dat!$A$2:$DH$4224,CH!$B132,0)</f>
        <v>196.84074446836934</v>
      </c>
      <c r="J132" s="107"/>
      <c r="K132" s="107">
        <f>VLOOKUP(CONCATENATE(K$52,"_Qu_","CH"),fpre_reg_dat!$A$2:$DH$4224,CH!$B132,0)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">
      <c r="B133" s="93">
        <f t="shared" si="4"/>
        <v>81</v>
      </c>
      <c r="C133" s="105" t="s">
        <v>3925</v>
      </c>
      <c r="D133" s="106"/>
      <c r="E133" s="102">
        <f>VLOOKUP(CONCATENATE(E$52,"_Qu_","CH"),fpre_reg_dat!$A$2:$DH$4224,CH!$B133,0)</f>
        <v>213.94214635995149</v>
      </c>
      <c r="F133" s="107"/>
      <c r="G133" s="107">
        <f>VLOOKUP(CONCATENATE(G$52,"_Qu_","CH"),fpre_reg_dat!$A$2:$DH$4224,CH!$B133,0)</f>
        <v>216.21505323114815</v>
      </c>
      <c r="H133" s="107"/>
      <c r="I133" s="107">
        <f>VLOOKUP(CONCATENATE(I$52,"_Qu_","CH"),fpre_reg_dat!$A$2:$DH$4224,CH!$B133,0)</f>
        <v>202.21284643220727</v>
      </c>
      <c r="J133" s="107"/>
      <c r="K133" s="107">
        <f>VLOOKUP(CONCATENATE(K$52,"_Qu_","CH"),fpre_reg_dat!$A$2:$DH$4224,CH!$B133,0)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">
      <c r="B134" s="93">
        <f t="shared" si="4"/>
        <v>82</v>
      </c>
      <c r="C134" s="105" t="s">
        <v>3926</v>
      </c>
      <c r="D134" s="106"/>
      <c r="E134" s="102">
        <f>VLOOKUP(CONCATENATE(E$52,"_Qu_","CH"),fpre_reg_dat!$A$2:$DH$4224,CH!$B134,0)</f>
        <v>217.77955846268725</v>
      </c>
      <c r="F134" s="107"/>
      <c r="G134" s="107">
        <f>VLOOKUP(CONCATENATE(G$52,"_Qu_","CH"),fpre_reg_dat!$A$2:$DH$4224,CH!$B134,0)</f>
        <v>222.7204455254971</v>
      </c>
      <c r="H134" s="107"/>
      <c r="I134" s="107">
        <f>VLOOKUP(CONCATENATE(I$52,"_Qu_","CH"),fpre_reg_dat!$A$2:$DH$4224,CH!$B134,0)</f>
        <v>207.69696023894059</v>
      </c>
      <c r="J134" s="107"/>
      <c r="K134" s="107">
        <f>VLOOKUP(CONCATENATE(K$52,"_Qu_","CH"),fpre_reg_dat!$A$2:$DH$4224,CH!$B134,0)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">
      <c r="B135" s="93">
        <f t="shared" si="4"/>
        <v>83</v>
      </c>
      <c r="C135" s="105" t="s">
        <v>3927</v>
      </c>
      <c r="D135" s="106"/>
      <c r="E135" s="102">
        <f>VLOOKUP(CONCATENATE(E$52,"_Qu_","CH"),fpre_reg_dat!$A$2:$DH$4224,CH!$B135,0)</f>
        <v>219.06871461983025</v>
      </c>
      <c r="F135" s="107"/>
      <c r="G135" s="107">
        <f>VLOOKUP(CONCATENATE(G$52,"_Qu_","CH"),fpre_reg_dat!$A$2:$DH$4224,CH!$B135,0)</f>
        <v>223.85218761471083</v>
      </c>
      <c r="H135" s="107"/>
      <c r="I135" s="107">
        <f>VLOOKUP(CONCATENATE(I$52,"_Qu_","CH"),fpre_reg_dat!$A$2:$DH$4224,CH!$B135,0)</f>
        <v>212.84362546068348</v>
      </c>
      <c r="J135" s="107"/>
      <c r="K135" s="107">
        <f>VLOOKUP(CONCATENATE(K$52,"_Qu_","CH"),fpre_reg_dat!$A$2:$DH$4224,CH!$B135,0)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">
      <c r="B136" s="93">
        <f t="shared" si="4"/>
        <v>84</v>
      </c>
      <c r="C136" s="105" t="s">
        <v>3997</v>
      </c>
      <c r="D136" s="106"/>
      <c r="E136" s="102">
        <f>VLOOKUP(CONCATENATE(E$52,"_Qu_","CH"),fpre_reg_dat!$A$2:$DH$4224,CH!$B136,0)</f>
        <v>217.18245451090991</v>
      </c>
      <c r="F136" s="107"/>
      <c r="G136" s="107">
        <f>VLOOKUP(CONCATENATE(G$52,"_Qu_","CH"),fpre_reg_dat!$A$2:$DH$4224,CH!$B136,0)</f>
        <v>221.87081080405923</v>
      </c>
      <c r="H136" s="107"/>
      <c r="I136" s="107">
        <f>VLOOKUP(CONCATENATE(I$52,"_Qu_","CH"),fpre_reg_dat!$A$2:$DH$4224,CH!$B136,0)</f>
        <v>223.56500135235567</v>
      </c>
      <c r="J136" s="107"/>
      <c r="K136" s="107">
        <f>VLOOKUP(CONCATENATE(K$52,"_Qu_","CH"),fpre_reg_dat!$A$2:$DH$4224,CH!$B136,0)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">
      <c r="B137" s="93">
        <f t="shared" si="4"/>
        <v>85</v>
      </c>
      <c r="C137" s="105" t="s">
        <v>3998</v>
      </c>
      <c r="D137" s="106"/>
      <c r="E137" s="102">
        <f>VLOOKUP(CONCATENATE(E$52,"_Qu_","CH"),fpre_reg_dat!$A$2:$DH$4224,CH!$B137,0)</f>
        <v>218.67952992555098</v>
      </c>
      <c r="F137" s="107"/>
      <c r="G137" s="107">
        <f>VLOOKUP(CONCATENATE(G$52,"_Qu_","CH"),fpre_reg_dat!$A$2:$DH$4224,CH!$B137,0)</f>
        <v>223.19653445838762</v>
      </c>
      <c r="H137" s="107"/>
      <c r="I137" s="107">
        <f>VLOOKUP(CONCATENATE(I$52,"_Qu_","CH"),fpre_reg_dat!$A$2:$DH$4224,CH!$B137,0)</f>
        <v>231.91857279774354</v>
      </c>
      <c r="J137" s="107"/>
      <c r="K137" s="107">
        <f>VLOOKUP(CONCATENATE(K$52,"_Qu_","CH"),fpre_reg_dat!$A$2:$DH$4224,CH!$B137,0)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">
      <c r="B138" s="93">
        <f t="shared" si="4"/>
        <v>86</v>
      </c>
      <c r="C138" s="105" t="s">
        <v>3999</v>
      </c>
      <c r="D138" s="106"/>
      <c r="E138" s="102">
        <f>VLOOKUP(CONCATENATE(E$52,"_Qu_","CH"),fpre_reg_dat!$A$2:$DH$4224,CH!$B138,0)</f>
        <v>221.5664921525215</v>
      </c>
      <c r="F138" s="107"/>
      <c r="G138" s="107">
        <f>VLOOKUP(CONCATENATE(G$52,"_Qu_","CH"),fpre_reg_dat!$A$2:$DH$4224,CH!$B138,0)</f>
        <v>228.74097554391238</v>
      </c>
      <c r="H138" s="107"/>
      <c r="I138" s="107">
        <f>VLOOKUP(CONCATENATE(I$52,"_Qu_","CH"),fpre_reg_dat!$A$2:$DH$4224,CH!$B138,0)</f>
        <v>226.71537021106789</v>
      </c>
      <c r="J138" s="107"/>
      <c r="K138" s="107">
        <f>VLOOKUP(CONCATENATE(K$52,"_Qu_","CH"),fpre_reg_dat!$A$2:$DH$4224,CH!$B138,0)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">
      <c r="B139" s="93">
        <f t="shared" si="4"/>
        <v>87</v>
      </c>
      <c r="C139" s="105" t="s">
        <v>4000</v>
      </c>
      <c r="D139" s="106"/>
      <c r="E139" s="102">
        <f>VLOOKUP(CONCATENATE(E$52,"_Qu_","CH"),fpre_reg_dat!$A$2:$DH$4224,CH!$B139,0)</f>
        <v>224.92982256514983</v>
      </c>
      <c r="F139" s="107"/>
      <c r="G139" s="107">
        <f>VLOOKUP(CONCATENATE(G$52,"_Qu_","CH"),fpre_reg_dat!$A$2:$DH$4224,CH!$B139,0)</f>
        <v>231.71019394077118</v>
      </c>
      <c r="H139" s="107"/>
      <c r="I139" s="107">
        <f>VLOOKUP(CONCATENATE(I$52,"_Qu_","CH"),fpre_reg_dat!$A$2:$DH$4224,CH!$B139,0)</f>
        <v>218.27997373112061</v>
      </c>
      <c r="J139" s="107"/>
      <c r="K139" s="107">
        <f>VLOOKUP(CONCATENATE(K$52,"_Qu_","CH"),fpre_reg_dat!$A$2:$DH$4224,CH!$B139,0)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">
      <c r="B140" s="93">
        <f t="shared" si="4"/>
        <v>88</v>
      </c>
      <c r="C140" s="105" t="s">
        <v>4001</v>
      </c>
      <c r="D140" s="106"/>
      <c r="E140" s="102">
        <f>VLOOKUP(CONCATENATE(E$52,"_Qu_","CH"),fpre_reg_dat!$A$2:$DH$4224,CH!$B140,0)</f>
        <v>228.94689955113896</v>
      </c>
      <c r="F140" s="107"/>
      <c r="G140" s="107">
        <f>VLOOKUP(CONCATENATE(G$52,"_Qu_","CH"),fpre_reg_dat!$A$2:$DH$4224,CH!$B140,0)</f>
        <v>234.92170653583321</v>
      </c>
      <c r="H140" s="107"/>
      <c r="I140" s="107">
        <f>VLOOKUP(CONCATENATE(I$52,"_Qu_","CH"),fpre_reg_dat!$A$2:$DH$4224,CH!$B140,0)</f>
        <v>222.39071935397843</v>
      </c>
      <c r="J140" s="107"/>
      <c r="K140" s="107">
        <f>VLOOKUP(CONCATENATE(K$52,"_Qu_","CH"),fpre_reg_dat!$A$2:$DH$4224,CH!$B140,0)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">
      <c r="B141" s="93">
        <f t="shared" si="4"/>
        <v>89</v>
      </c>
      <c r="C141" s="105" t="s">
        <v>4002</v>
      </c>
      <c r="D141" s="106"/>
      <c r="E141" s="102">
        <f>VLOOKUP(CONCATENATE(E$52,"_Qu_","CH"),fpre_reg_dat!$A$2:$DH$4224,CH!$B141,0)</f>
        <v>233.49503851520473</v>
      </c>
      <c r="F141" s="107"/>
      <c r="G141" s="107">
        <f>VLOOKUP(CONCATENATE(G$52,"_Qu_","CH"),fpre_reg_dat!$A$2:$DH$4224,CH!$B141,0)</f>
        <v>237.17215361175226</v>
      </c>
      <c r="H141" s="107"/>
      <c r="I141" s="107">
        <f>VLOOKUP(CONCATENATE(I$52,"_Qu_","CH"),fpre_reg_dat!$A$2:$DH$4224,CH!$B141,0)</f>
        <v>229.65213476319005</v>
      </c>
      <c r="J141" s="107"/>
      <c r="K141" s="107">
        <f>VLOOKUP(CONCATENATE(K$52,"_Qu_","CH"),fpre_reg_dat!$A$2:$DH$4224,CH!$B141,0)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">
      <c r="B142" s="93">
        <f t="shared" si="4"/>
        <v>90</v>
      </c>
      <c r="C142" s="105" t="s">
        <v>4003</v>
      </c>
      <c r="D142" s="106"/>
      <c r="E142" s="102">
        <f>VLOOKUP(CONCATENATE(E$52,"_Qu_","CH"),fpre_reg_dat!$A$2:$DH$4224,CH!$B142,0)</f>
        <v>235.74833625785038</v>
      </c>
      <c r="F142" s="107"/>
      <c r="G142" s="107">
        <f>VLOOKUP(CONCATENATE(G$52,"_Qu_","CH"),fpre_reg_dat!$A$2:$DH$4224,CH!$B142,0)</f>
        <v>238.98401014382381</v>
      </c>
      <c r="H142" s="107"/>
      <c r="I142" s="107">
        <f>VLOOKUP(CONCATENATE(I$52,"_Qu_","CH"),fpre_reg_dat!$A$2:$DH$4224,CH!$B142,0)</f>
        <v>232.58290046341611</v>
      </c>
      <c r="J142" s="107"/>
      <c r="K142" s="107">
        <f>VLOOKUP(CONCATENATE(K$52,"_Qu_","CH"),fpre_reg_dat!$A$2:$DH$4224,CH!$B142,0)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">
      <c r="B143" s="93">
        <f t="shared" si="4"/>
        <v>91</v>
      </c>
      <c r="C143" s="105" t="s">
        <v>4006</v>
      </c>
      <c r="D143" s="106"/>
      <c r="E143" s="102">
        <f>VLOOKUP(CONCATENATE(E$52,"_Qu_","CH"),fpre_reg_dat!$A$2:$DH$4224,CH!$B143,0)</f>
        <v>237.47525928514114</v>
      </c>
      <c r="F143" s="107"/>
      <c r="G143" s="107">
        <f>VLOOKUP(CONCATENATE(G$52,"_Qu_","CH"),fpre_reg_dat!$A$2:$DH$4224,CH!$B143,0)</f>
        <v>241.12941204813851</v>
      </c>
      <c r="H143" s="107"/>
      <c r="I143" s="107">
        <f>VLOOKUP(CONCATENATE(I$52,"_Qu_","CH"),fpre_reg_dat!$A$2:$DH$4224,CH!$B143,0)</f>
        <v>234.76963808262593</v>
      </c>
      <c r="J143" s="107"/>
      <c r="K143" s="107">
        <f>VLOOKUP(CONCATENATE(K$52,"_Qu_","CH"),fpre_reg_dat!$A$2:$DH$4224,CH!$B143,0)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">
      <c r="B144" s="93">
        <f t="shared" si="4"/>
        <v>92</v>
      </c>
      <c r="C144" s="105" t="s">
        <v>4007</v>
      </c>
      <c r="D144" s="106"/>
      <c r="E144" s="102">
        <f>VLOOKUP(CONCATENATE(E$52,"_Qu_","CH"),fpre_reg_dat!$A$2:$DH$4224,CH!$B144,0)</f>
        <v>241.12301160360397</v>
      </c>
      <c r="F144" s="107"/>
      <c r="G144" s="107">
        <f>VLOOKUP(CONCATENATE(G$52,"_Qu_","CH"),fpre_reg_dat!$A$2:$DH$4224,CH!$B144,0)</f>
        <v>243.60030270436397</v>
      </c>
      <c r="H144" s="107"/>
      <c r="I144" s="107">
        <f>VLOOKUP(CONCATENATE(I$52,"_Qu_","CH"),fpre_reg_dat!$A$2:$DH$4224,CH!$B144,0)</f>
        <v>237.6549654371178</v>
      </c>
      <c r="J144" s="107"/>
      <c r="K144" s="107">
        <f>VLOOKUP(CONCATENATE(K$52,"_Qu_","CH"),fpre_reg_dat!$A$2:$DH$4224,CH!$B144,0)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2:22" ht="15" customHeight="1" x14ac:dyDescent="0.2">
      <c r="B145" s="93">
        <f t="shared" si="4"/>
        <v>93</v>
      </c>
      <c r="C145" s="105" t="s">
        <v>4008</v>
      </c>
      <c r="D145" s="106"/>
      <c r="E145" s="102">
        <f>VLOOKUP(CONCATENATE(E$52,"_Qu_","CH"),fpre_reg_dat!$A$2:$DH$4224,CH!$B145,0)</f>
        <v>243.88745213151094</v>
      </c>
      <c r="F145" s="107"/>
      <c r="G145" s="107">
        <f>VLOOKUP(CONCATENATE(G$52,"_Qu_","CH"),fpre_reg_dat!$A$2:$DH$4224,CH!$B145,0)</f>
        <v>249.64412598720767</v>
      </c>
      <c r="H145" s="107"/>
      <c r="I145" s="107">
        <f>VLOOKUP(CONCATENATE(I$52,"_Qu_","CH"),fpre_reg_dat!$A$2:$DH$4224,CH!$B145,0)</f>
        <v>240.64922089901688</v>
      </c>
      <c r="J145" s="107"/>
      <c r="K145" s="107">
        <f>VLOOKUP(CONCATENATE(K$52,"_Qu_","CH"),fpre_reg_dat!$A$2:$DH$4224,CH!$B145,0)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2:22" ht="15" customHeight="1" x14ac:dyDescent="0.2">
      <c r="B146" s="93">
        <f t="shared" si="4"/>
        <v>94</v>
      </c>
      <c r="C146" s="105" t="s">
        <v>4009</v>
      </c>
      <c r="D146" s="106"/>
      <c r="E146" s="102">
        <f>VLOOKUP(CONCATENATE(E$52,"_Qu_","CH"),fpre_reg_dat!$A$2:$DH$4224,CH!$B146,0)</f>
        <v>247.98482981590365</v>
      </c>
      <c r="F146" s="107"/>
      <c r="G146" s="107">
        <f>VLOOKUP(CONCATENATE(G$52,"_Qu_","CH"),fpre_reg_dat!$A$2:$DH$4224,CH!$B146,0)</f>
        <v>255.04339702390317</v>
      </c>
      <c r="H146" s="107"/>
      <c r="I146" s="107">
        <f>VLOOKUP(CONCATENATE(I$52,"_Qu_","CH"),fpre_reg_dat!$A$2:$DH$4224,CH!$B146,0)</f>
        <v>248.89698730084299</v>
      </c>
      <c r="J146" s="107"/>
      <c r="K146" s="107">
        <f>VLOOKUP(CONCATENATE(K$52,"_Qu_","CH"),fpre_reg_dat!$A$2:$DH$4224,CH!$B146,0)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2:22" ht="15" customHeight="1" x14ac:dyDescent="0.2">
      <c r="B147" s="93">
        <f t="shared" si="4"/>
        <v>95</v>
      </c>
      <c r="C147" s="105" t="s">
        <v>4010</v>
      </c>
      <c r="D147" s="106"/>
      <c r="E147" s="102">
        <f>VLOOKUP(CONCATENATE(E$52,"_Qu_","CH"),fpre_reg_dat!$A$2:$DH$4224,CH!$B147,0)</f>
        <v>255.08526837455747</v>
      </c>
      <c r="F147" s="107"/>
      <c r="G147" s="107">
        <f>VLOOKUP(CONCATENATE(G$52,"_Qu_","CH"),fpre_reg_dat!$A$2:$DH$4224,CH!$B147,0)</f>
        <v>259.1311600959591</v>
      </c>
      <c r="H147" s="107"/>
      <c r="I147" s="107">
        <f>VLOOKUP(CONCATENATE(I$52,"_Qu_","CH"),fpre_reg_dat!$A$2:$DH$4224,CH!$B147,0)</f>
        <v>255.38511750141501</v>
      </c>
      <c r="J147" s="107"/>
      <c r="K147" s="107">
        <f>VLOOKUP(CONCATENATE(K$52,"_Qu_","CH"),fpre_reg_dat!$A$2:$DH$4224,CH!$B147,0)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2:22" ht="15" customHeight="1" x14ac:dyDescent="0.2">
      <c r="B148" s="93">
        <f t="shared" si="4"/>
        <v>96</v>
      </c>
      <c r="C148" s="105" t="s">
        <v>4011</v>
      </c>
      <c r="D148" s="106"/>
      <c r="E148" s="102">
        <f>VLOOKUP(CONCATENATE(E$52,"_Qu_","CH"),fpre_reg_dat!$A$2:$DH$4224,CH!$B148,0)</f>
        <v>254.44028202501326</v>
      </c>
      <c r="F148" s="107"/>
      <c r="G148" s="107">
        <f>VLOOKUP(CONCATENATE(G$52,"_Qu_","CH"),fpre_reg_dat!$A$2:$DH$4224,CH!$B148,0)</f>
        <v>257.33398896214459</v>
      </c>
      <c r="H148" s="107"/>
      <c r="I148" s="107">
        <f>VLOOKUP(CONCATENATE(I$52,"_Qu_","CH"),fpre_reg_dat!$A$2:$DH$4224,CH!$B148,0)</f>
        <v>257.67334307787939</v>
      </c>
      <c r="J148" s="107"/>
      <c r="K148" s="107">
        <f>VLOOKUP(CONCATENATE(K$52,"_Qu_","CH"),fpre_reg_dat!$A$2:$DH$4224,CH!$B148,0)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2:22" ht="15" customHeight="1" x14ac:dyDescent="0.2">
      <c r="B149" s="93">
        <f t="shared" si="4"/>
        <v>97</v>
      </c>
      <c r="C149" s="105" t="s">
        <v>4012</v>
      </c>
      <c r="D149" s="106"/>
      <c r="E149" s="102">
        <f>VLOOKUP(CONCATENATE(E$52,"_Qu_","CH"),fpre_reg_dat!$A$2:$DH$4224,CH!$B149,0)</f>
        <v>258.11589406991095</v>
      </c>
      <c r="F149" s="107"/>
      <c r="G149" s="107">
        <f>VLOOKUP(CONCATENATE(G$52,"_Qu_","CH"),fpre_reg_dat!$A$2:$DH$4224,CH!$B149,0)</f>
        <v>259.94492898688259</v>
      </c>
      <c r="H149" s="107"/>
      <c r="I149" s="107">
        <f>VLOOKUP(CONCATENATE(I$52,"_Qu_","CH"),fpre_reg_dat!$A$2:$DH$4224,CH!$B149,0)</f>
        <v>257.88038970352784</v>
      </c>
      <c r="J149" s="107"/>
      <c r="K149" s="107">
        <f>VLOOKUP(CONCATENATE(K$52,"_Qu_","CH"),fpre_reg_dat!$A$2:$DH$4224,CH!$B149,0)</f>
        <v>258.66868488320648</v>
      </c>
      <c r="L149" s="9"/>
      <c r="M149" s="9"/>
      <c r="N149" s="70"/>
      <c r="O149" s="70"/>
      <c r="P149" s="70"/>
      <c r="Q149" s="70"/>
      <c r="R149" s="70"/>
      <c r="S149" s="70"/>
      <c r="T149" s="70"/>
      <c r="U149" s="70"/>
      <c r="V149" s="70"/>
    </row>
    <row r="150" spans="2:22" ht="15" customHeight="1" x14ac:dyDescent="0.2">
      <c r="B150" s="93">
        <f t="shared" si="4"/>
        <v>98</v>
      </c>
      <c r="C150" s="105" t="s">
        <v>4021</v>
      </c>
      <c r="D150" s="106"/>
      <c r="E150" s="102">
        <f>VLOOKUP(CONCATENATE(E$52,"_Qu_","CH"),fpre_reg_dat!$A$2:$DH$4224,CH!$B150,0)</f>
        <v>257.27762214631485</v>
      </c>
      <c r="F150" s="107"/>
      <c r="G150" s="107">
        <f>VLOOKUP(CONCATENATE(G$52,"_Qu_","CH"),fpre_reg_dat!$A$2:$DH$4224,CH!$B150,0)</f>
        <v>261.91023465214414</v>
      </c>
      <c r="H150" s="107"/>
      <c r="I150" s="107">
        <f>VLOOKUP(CONCATENATE(I$52,"_Qu_","CH"),fpre_reg_dat!$A$2:$DH$4224,CH!$B150,0)</f>
        <v>264.1075696922141</v>
      </c>
      <c r="J150" s="107"/>
      <c r="K150" s="107">
        <f>VLOOKUP(CONCATENATE(K$52,"_Qu_","CH"),fpre_reg_dat!$A$2:$DH$4224,CH!$B150,0)</f>
        <v>262.40002210225487</v>
      </c>
      <c r="L150" s="9"/>
      <c r="M150" s="9"/>
      <c r="N150" s="70"/>
      <c r="O150" s="70"/>
      <c r="P150" s="70"/>
      <c r="Q150" s="70"/>
      <c r="R150" s="70"/>
      <c r="S150" s="70"/>
      <c r="T150" s="70"/>
      <c r="U150" s="70"/>
      <c r="V150" s="70"/>
    </row>
    <row r="151" spans="2:22" ht="15" customHeight="1" x14ac:dyDescent="0.2">
      <c r="B151" s="93">
        <f t="shared" si="4"/>
        <v>99</v>
      </c>
      <c r="C151" s="105" t="s">
        <v>4022</v>
      </c>
      <c r="D151" s="106"/>
      <c r="E151" s="102">
        <f>VLOOKUP(CONCATENATE(E$52,"_Qu_","CH"),fpre_reg_dat!$A$2:$DH$4224,CH!$B151,0)</f>
        <v>254.96687905766308</v>
      </c>
      <c r="F151" s="107"/>
      <c r="G151" s="107">
        <f>VLOOKUP(CONCATENATE(G$52,"_Qu_","CH"),fpre_reg_dat!$A$2:$DH$4224,CH!$B151,0)</f>
        <v>260.54211200936498</v>
      </c>
      <c r="H151" s="107"/>
      <c r="I151" s="107">
        <f>VLOOKUP(CONCATENATE(I$52,"_Qu_","CH"),fpre_reg_dat!$A$2:$DH$4224,CH!$B151,0)</f>
        <v>269.17910764915018</v>
      </c>
      <c r="J151" s="107"/>
      <c r="K151" s="107">
        <f>VLOOKUP(CONCATENATE(K$52,"_Qu_","CH"),fpre_reg_dat!$A$2:$DH$4224,CH!$B151,0)</f>
        <v>264.10585164820458</v>
      </c>
      <c r="L151" s="9"/>
      <c r="M151" s="9"/>
      <c r="N151" s="70"/>
      <c r="O151" s="70"/>
      <c r="P151" s="70"/>
      <c r="Q151" s="70"/>
      <c r="R151" s="70"/>
      <c r="S151" s="70"/>
      <c r="T151" s="70"/>
      <c r="U151" s="70"/>
      <c r="V151" s="70"/>
    </row>
    <row r="152" spans="2:22" ht="15" customHeight="1" x14ac:dyDescent="0.2">
      <c r="B152" s="93">
        <f t="shared" si="4"/>
        <v>100</v>
      </c>
      <c r="C152" s="105" t="s">
        <v>4023</v>
      </c>
      <c r="D152" s="106"/>
      <c r="E152" s="102">
        <f>VLOOKUP(CONCATENATE(E$52,"_Qu_","CH"),fpre_reg_dat!$A$2:$DH$4224,CH!$B152,0)</f>
        <v>259.48577673307881</v>
      </c>
      <c r="F152" s="107"/>
      <c r="G152" s="107">
        <f>VLOOKUP(CONCATENATE(G$52,"_Qu_","CH"),fpre_reg_dat!$A$2:$DH$4224,CH!$B152,0)</f>
        <v>262.23784593155699</v>
      </c>
      <c r="H152" s="107"/>
      <c r="I152" s="107">
        <f>VLOOKUP(CONCATENATE(I$52,"_Qu_","CH"),fpre_reg_dat!$A$2:$DH$4224,CH!$B152,0)</f>
        <v>271.46697759599141</v>
      </c>
      <c r="J152" s="107"/>
      <c r="K152" s="107">
        <f>VLOOKUP(CONCATENATE(K$52,"_Qu_","CH"),fpre_reg_dat!$A$2:$DH$4224,CH!$B152,0)</f>
        <v>266.44186410109671</v>
      </c>
      <c r="L152" s="9"/>
      <c r="M152" s="9"/>
      <c r="N152" s="70"/>
      <c r="O152" s="70"/>
      <c r="P152" s="70"/>
      <c r="Q152" s="70"/>
      <c r="R152" s="70"/>
      <c r="S152" s="70"/>
      <c r="T152" s="70"/>
      <c r="U152" s="70"/>
      <c r="V152" s="70"/>
    </row>
    <row r="153" spans="2:22" ht="15" customHeight="1" x14ac:dyDescent="0.2">
      <c r="B153" s="93">
        <f t="shared" si="4"/>
        <v>101</v>
      </c>
      <c r="C153" s="105" t="s">
        <v>4024</v>
      </c>
      <c r="D153" s="106"/>
      <c r="E153" s="102">
        <f>VLOOKUP(CONCATENATE(E$52,"_Qu_","CH"),fpre_reg_dat!$A$2:$DH$4224,CH!$B153,0)</f>
        <v>264.48974357082864</v>
      </c>
      <c r="F153" s="107"/>
      <c r="G153" s="107">
        <f>VLOOKUP(CONCATENATE(G$52,"_Qu_","CH"),fpre_reg_dat!$A$2:$DH$4224,CH!$B153,0)</f>
        <v>263.61206596012829</v>
      </c>
      <c r="H153" s="107"/>
      <c r="I153" s="107">
        <f>VLOOKUP(CONCATENATE(I$52,"_Qu_","CH"),fpre_reg_dat!$A$2:$DH$4224,CH!$B153,0)</f>
        <v>273.70229891775966</v>
      </c>
      <c r="J153" s="107"/>
      <c r="K153" s="107">
        <f>VLOOKUP(CONCATENATE(K$52,"_Qu_","CH"),fpre_reg_dat!$A$2:$DH$4224,CH!$B153,0)</f>
        <v>268.68880923070924</v>
      </c>
      <c r="L153" s="9"/>
      <c r="M153" s="9"/>
      <c r="N153" s="70"/>
      <c r="O153" s="70"/>
      <c r="P153" s="70"/>
      <c r="Q153" s="70"/>
      <c r="R153" s="70"/>
      <c r="S153" s="70"/>
      <c r="T153" s="70"/>
      <c r="U153" s="70"/>
      <c r="V153" s="70"/>
    </row>
    <row r="154" spans="2:22" ht="6.75" customHeight="1" x14ac:dyDescent="0.2">
      <c r="B154" s="93"/>
      <c r="C154" s="105"/>
      <c r="D154" s="106"/>
      <c r="E154" s="102"/>
      <c r="F154" s="102"/>
      <c r="G154" s="102"/>
      <c r="H154" s="102"/>
      <c r="I154" s="102"/>
      <c r="J154" s="102"/>
      <c r="K154" s="102"/>
      <c r="L154" s="9"/>
      <c r="M154" s="9"/>
      <c r="N154" s="70"/>
      <c r="O154" s="70"/>
      <c r="P154" s="70"/>
      <c r="Q154" s="70"/>
      <c r="R154" s="70"/>
      <c r="S154" s="70"/>
      <c r="T154" s="70"/>
      <c r="U154" s="70"/>
    </row>
    <row r="155" spans="2:22" ht="15" customHeight="1" x14ac:dyDescent="0.2">
      <c r="B155" s="75"/>
      <c r="C155" s="179" t="str">
        <f>C152&amp;" - "&amp;C153</f>
        <v>2023:4 - 2024:1</v>
      </c>
      <c r="D155" s="179"/>
      <c r="E155" s="101">
        <f>E153/E152-1</f>
        <v>1.9284166171840589E-2</v>
      </c>
      <c r="F155" s="102"/>
      <c r="G155" s="101">
        <f>G153/G152-1</f>
        <v>5.2403573698129868E-3</v>
      </c>
      <c r="H155" s="102"/>
      <c r="I155" s="101">
        <f>I153/I152-1</f>
        <v>8.2342292295123354E-3</v>
      </c>
      <c r="J155" s="101"/>
      <c r="K155" s="101">
        <f>K153/K152-1</f>
        <v>8.4331534655528451E-3</v>
      </c>
      <c r="L155" s="20"/>
      <c r="M155" s="9"/>
      <c r="N155" s="70"/>
      <c r="O155" s="70"/>
      <c r="P155" s="70"/>
      <c r="Q155" s="70"/>
      <c r="R155" s="70"/>
      <c r="S155" s="70"/>
      <c r="T155" s="70"/>
      <c r="U155" s="70"/>
    </row>
    <row r="156" spans="2:22" ht="15" customHeight="1" x14ac:dyDescent="0.2">
      <c r="B156" s="75"/>
      <c r="C156" s="179" t="str">
        <f>C149&amp;" - "&amp;C153</f>
        <v>2023:1 - 2024:1</v>
      </c>
      <c r="D156" s="179"/>
      <c r="E156" s="112">
        <f>E153/E149-1</f>
        <v>2.4693750549089843E-2</v>
      </c>
      <c r="F156" s="100"/>
      <c r="G156" s="112">
        <f>G153/G149-1</f>
        <v>1.4107361076586944E-2</v>
      </c>
      <c r="H156" s="100"/>
      <c r="I156" s="112">
        <f>I153/I149-1</f>
        <v>6.1353673431397748E-2</v>
      </c>
      <c r="J156" s="112"/>
      <c r="K156" s="112">
        <f>K153/K149-1</f>
        <v>3.8737291883735425E-2</v>
      </c>
      <c r="L156" s="20"/>
      <c r="M156" s="20"/>
      <c r="N156" s="9"/>
      <c r="O156" s="9"/>
      <c r="P156" s="9"/>
      <c r="Q156" s="9"/>
      <c r="R156" s="9"/>
      <c r="S156" s="9"/>
      <c r="T156" s="9"/>
      <c r="U156" s="9"/>
    </row>
    <row r="157" spans="2:22" ht="4.5" customHeight="1" x14ac:dyDescent="0.2">
      <c r="B157" s="75"/>
      <c r="C157" s="78"/>
      <c r="D157" s="78"/>
      <c r="E157" s="79"/>
      <c r="F157" s="77"/>
      <c r="G157" s="79"/>
      <c r="H157" s="77"/>
      <c r="I157" s="79"/>
      <c r="J157" s="79"/>
      <c r="K157" s="79"/>
      <c r="L157" s="20"/>
      <c r="M157" s="20"/>
      <c r="N157" s="9"/>
      <c r="O157" s="9"/>
      <c r="P157" s="9"/>
      <c r="Q157" s="9"/>
      <c r="R157" s="9"/>
      <c r="S157" s="9"/>
      <c r="T157" s="9"/>
      <c r="U157" s="9"/>
    </row>
    <row r="158" spans="2:22" x14ac:dyDescent="0.2">
      <c r="B158" s="75"/>
      <c r="C158" s="180" t="str">
        <f>+M99</f>
        <v>Quelle: Transaktionspreisindizes Fahrländer Partner.</v>
      </c>
      <c r="D158" s="180"/>
      <c r="E158" s="180"/>
      <c r="F158" s="180"/>
      <c r="G158" s="180"/>
      <c r="H158" s="180"/>
      <c r="I158" s="180"/>
      <c r="J158" s="180"/>
      <c r="K158" s="180"/>
      <c r="L158" s="20"/>
      <c r="M158" s="20"/>
      <c r="N158" s="9"/>
      <c r="O158" s="9"/>
      <c r="P158" s="9"/>
      <c r="Q158" s="9"/>
      <c r="R158" s="9"/>
      <c r="S158" s="9"/>
      <c r="T158" s="9"/>
      <c r="U158" s="9"/>
    </row>
    <row r="159" spans="2:22" x14ac:dyDescent="0.2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78"/>
      <c r="N159" s="78"/>
      <c r="O159" s="79"/>
      <c r="P159" s="77"/>
      <c r="Q159" s="79"/>
      <c r="R159" s="77"/>
      <c r="S159" s="79"/>
      <c r="T159" s="79"/>
      <c r="U159" s="79"/>
      <c r="V159" s="70"/>
    </row>
    <row r="160" spans="2:22" ht="30" customHeight="1" x14ac:dyDescent="0.2">
      <c r="C160" s="183"/>
      <c r="D160" s="183"/>
      <c r="E160" s="183"/>
      <c r="F160" s="183"/>
      <c r="G160" s="183"/>
      <c r="H160" s="183"/>
      <c r="I160" s="183"/>
      <c r="J160" s="183"/>
      <c r="K160" s="183"/>
      <c r="L160" s="9"/>
      <c r="M160" s="9"/>
      <c r="N160" s="9"/>
      <c r="O160" s="70"/>
      <c r="P160" s="9"/>
      <c r="Q160" s="9"/>
      <c r="R160" s="70"/>
      <c r="S160" s="70"/>
      <c r="T160" s="70"/>
      <c r="U160" s="70"/>
    </row>
    <row r="161" spans="1:24" ht="4.5" customHeight="1" x14ac:dyDescent="0.2"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</row>
    <row r="162" spans="1:24" ht="9.9499999999999993" customHeight="1" x14ac:dyDescent="0.2">
      <c r="B162" s="10"/>
      <c r="C162" s="170" t="s">
        <v>55</v>
      </c>
      <c r="D162" s="170"/>
      <c r="E162" s="170"/>
      <c r="F162" s="170" t="str">
        <f>te!A12</f>
        <v>Transaktionspreis- und Baulandindizes für Wohneigentum</v>
      </c>
      <c r="G162" s="170"/>
      <c r="H162" s="170"/>
      <c r="I162" s="170"/>
      <c r="J162" s="170"/>
      <c r="K162" s="170"/>
      <c r="L162" s="9"/>
      <c r="M162" s="9"/>
      <c r="N162" s="9"/>
      <c r="O162" s="9"/>
      <c r="P162" s="9"/>
      <c r="Q162" s="9"/>
      <c r="R162" s="9"/>
      <c r="S162" s="9"/>
      <c r="T162" s="9"/>
      <c r="U162" s="130" t="str">
        <f>hi!$G$5</f>
        <v>1. Quartal 2024</v>
      </c>
    </row>
    <row r="163" spans="1:24" s="10" customFormat="1" ht="9.9499999999999993" customHeight="1" x14ac:dyDescent="0.2">
      <c r="A163" s="72"/>
      <c r="C163" s="170" t="s">
        <v>0</v>
      </c>
      <c r="D163" s="170"/>
      <c r="E163" s="170"/>
      <c r="W163" s="72"/>
      <c r="X163" s="12"/>
    </row>
    <row r="164" spans="1:24" s="9" customFormat="1" ht="8.1" customHeight="1" x14ac:dyDescent="0.2">
      <c r="A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x14ac:dyDescent="0.2"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</row>
    <row r="214" spans="1:24" x14ac:dyDescent="0.2">
      <c r="L214" s="12"/>
      <c r="M214" s="12"/>
      <c r="N214" s="12"/>
      <c r="O214" s="12"/>
      <c r="P214" s="12"/>
      <c r="Q214" s="12"/>
      <c r="R214" s="12"/>
      <c r="S214" s="12"/>
      <c r="T214" s="12"/>
      <c r="U214" s="12"/>
    </row>
    <row r="215" spans="1:24" x14ac:dyDescent="0.2">
      <c r="M215" s="12"/>
      <c r="N215" s="12"/>
      <c r="O215" s="12"/>
      <c r="P215" s="12"/>
      <c r="Q215" s="12"/>
      <c r="R215" s="12"/>
      <c r="S215" s="12"/>
      <c r="T215" s="12"/>
      <c r="U215" s="12"/>
    </row>
  </sheetData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62:E162"/>
    <mergeCell ref="C163:E163"/>
    <mergeCell ref="C53:K53"/>
    <mergeCell ref="C54:K54"/>
    <mergeCell ref="E55:I55"/>
    <mergeCell ref="C155:D155"/>
    <mergeCell ref="C156:D156"/>
    <mergeCell ref="C158:K158"/>
    <mergeCell ref="D56:E56"/>
    <mergeCell ref="J56:K56"/>
    <mergeCell ref="F162:K162"/>
    <mergeCell ref="C160:K160"/>
  </mergeCells>
  <phoneticPr fontId="70" type="noConversion"/>
  <conditionalFormatting sqref="C155:D156">
    <cfRule type="containsErrors" dxfId="459" priority="134">
      <formula>ISERROR(C155)</formula>
    </cfRule>
  </conditionalFormatting>
  <conditionalFormatting sqref="E36 J36:K36 E37:K40">
    <cfRule type="expression" dxfId="458" priority="169" stopIfTrue="1">
      <formula>#N/A</formula>
    </cfRule>
    <cfRule type="containsErrors" dxfId="457" priority="170">
      <formula>ISERROR(E36)</formula>
    </cfRule>
    <cfRule type="expression" dxfId="456" priority="171" stopIfTrue="1">
      <formula>#N/A</formula>
    </cfRule>
    <cfRule type="containsErrors" dxfId="455" priority="168">
      <formula>ISERROR(E36)</formula>
    </cfRule>
  </conditionalFormatting>
  <conditionalFormatting sqref="E57:E153">
    <cfRule type="expression" dxfId="454" priority="283" stopIfTrue="1">
      <formula>#N/A</formula>
    </cfRule>
    <cfRule type="containsErrors" dxfId="453" priority="282">
      <formula>ISERROR(E57)</formula>
    </cfRule>
    <cfRule type="expression" dxfId="452" priority="281" stopIfTrue="1">
      <formula>#N/A</formula>
    </cfRule>
    <cfRule type="containsErrors" dxfId="451" priority="280">
      <formula>ISERROR(E57)</formula>
    </cfRule>
  </conditionalFormatting>
  <conditionalFormatting sqref="E115 O57:O95">
    <cfRule type="containsErrors" dxfId="450" priority="270">
      <formula>ISERROR(E57)</formula>
    </cfRule>
  </conditionalFormatting>
  <conditionalFormatting sqref="E115:E116">
    <cfRule type="expression" dxfId="449" priority="263" stopIfTrue="1">
      <formula>#N/A</formula>
    </cfRule>
    <cfRule type="containsErrors" dxfId="448" priority="262">
      <formula>ISERROR(E115)</formula>
    </cfRule>
  </conditionalFormatting>
  <conditionalFormatting sqref="E116:E117">
    <cfRule type="expression" dxfId="447" priority="259" stopIfTrue="1">
      <formula>#N/A</formula>
    </cfRule>
    <cfRule type="containsErrors" dxfId="446" priority="258">
      <formula>ISERROR(E116)</formula>
    </cfRule>
  </conditionalFormatting>
  <conditionalFormatting sqref="E117:E118">
    <cfRule type="expression" dxfId="445" priority="255" stopIfTrue="1">
      <formula>#N/A</formula>
    </cfRule>
    <cfRule type="containsErrors" dxfId="444" priority="254">
      <formula>ISERROR(E117)</formula>
    </cfRule>
  </conditionalFormatting>
  <conditionalFormatting sqref="E118:E119">
    <cfRule type="expression" dxfId="443" priority="251" stopIfTrue="1">
      <formula>#N/A</formula>
    </cfRule>
    <cfRule type="containsErrors" dxfId="442" priority="250">
      <formula>ISERROR(E118)</formula>
    </cfRule>
  </conditionalFormatting>
  <conditionalFormatting sqref="E119:E120">
    <cfRule type="expression" dxfId="441" priority="243" stopIfTrue="1">
      <formula>#N/A</formula>
    </cfRule>
    <cfRule type="containsErrors" dxfId="440" priority="242">
      <formula>ISERROR(E119)</formula>
    </cfRule>
  </conditionalFormatting>
  <conditionalFormatting sqref="E120:E121">
    <cfRule type="containsErrors" dxfId="439" priority="238">
      <formula>ISERROR(E120)</formula>
    </cfRule>
    <cfRule type="expression" dxfId="438" priority="239" stopIfTrue="1">
      <formula>#N/A</formula>
    </cfRule>
  </conditionalFormatting>
  <conditionalFormatting sqref="E121:E122">
    <cfRule type="expression" dxfId="437" priority="235" stopIfTrue="1">
      <formula>#N/A</formula>
    </cfRule>
    <cfRule type="containsErrors" dxfId="436" priority="234">
      <formula>ISERROR(E121)</formula>
    </cfRule>
  </conditionalFormatting>
  <conditionalFormatting sqref="E122:E123">
    <cfRule type="containsErrors" dxfId="435" priority="230">
      <formula>ISERROR(E122)</formula>
    </cfRule>
    <cfRule type="expression" dxfId="434" priority="231" stopIfTrue="1">
      <formula>#N/A</formula>
    </cfRule>
  </conditionalFormatting>
  <conditionalFormatting sqref="E123:E124">
    <cfRule type="expression" dxfId="433" priority="223" stopIfTrue="1">
      <formula>#N/A</formula>
    </cfRule>
    <cfRule type="containsErrors" dxfId="432" priority="222">
      <formula>ISERROR(E123)</formula>
    </cfRule>
  </conditionalFormatting>
  <conditionalFormatting sqref="E124:E125">
    <cfRule type="expression" dxfId="431" priority="219" stopIfTrue="1">
      <formula>#N/A</formula>
    </cfRule>
    <cfRule type="containsErrors" dxfId="430" priority="218">
      <formula>ISERROR(E124)</formula>
    </cfRule>
  </conditionalFormatting>
  <conditionalFormatting sqref="E125:E126">
    <cfRule type="expression" dxfId="429" priority="215" stopIfTrue="1">
      <formula>#N/A</formula>
    </cfRule>
    <cfRule type="containsErrors" dxfId="428" priority="214">
      <formula>ISERROR(E125)</formula>
    </cfRule>
  </conditionalFormatting>
  <conditionalFormatting sqref="E126:E127">
    <cfRule type="expression" dxfId="427" priority="211" stopIfTrue="1">
      <formula>#N/A</formula>
    </cfRule>
    <cfRule type="containsErrors" dxfId="426" priority="210">
      <formula>ISERROR(E126)</formula>
    </cfRule>
  </conditionalFormatting>
  <conditionalFormatting sqref="E127:E128">
    <cfRule type="containsErrors" dxfId="425" priority="202">
      <formula>ISERROR(E127)</formula>
    </cfRule>
    <cfRule type="expression" dxfId="424" priority="203" stopIfTrue="1">
      <formula>#N/A</formula>
    </cfRule>
  </conditionalFormatting>
  <conditionalFormatting sqref="E128:E129">
    <cfRule type="containsErrors" dxfId="423" priority="198">
      <formula>ISERROR(E128)</formula>
    </cfRule>
    <cfRule type="expression" dxfId="422" priority="199" stopIfTrue="1">
      <formula>#N/A</formula>
    </cfRule>
  </conditionalFormatting>
  <conditionalFormatting sqref="E129:E130">
    <cfRule type="expression" dxfId="421" priority="195" stopIfTrue="1">
      <formula>#N/A</formula>
    </cfRule>
    <cfRule type="containsErrors" dxfId="420" priority="194">
      <formula>ISERROR(E129)</formula>
    </cfRule>
  </conditionalFormatting>
  <conditionalFormatting sqref="E130:E131">
    <cfRule type="expression" dxfId="419" priority="191" stopIfTrue="1">
      <formula>#N/A</formula>
    </cfRule>
    <cfRule type="containsErrors" dxfId="418" priority="190">
      <formula>ISERROR(E130)</formula>
    </cfRule>
  </conditionalFormatting>
  <conditionalFormatting sqref="E131:E132">
    <cfRule type="expression" dxfId="417" priority="183" stopIfTrue="1">
      <formula>#N/A</formula>
    </cfRule>
    <cfRule type="containsErrors" dxfId="416" priority="182">
      <formula>ISERROR(E131)</formula>
    </cfRule>
  </conditionalFormatting>
  <conditionalFormatting sqref="E132:E133">
    <cfRule type="expression" dxfId="415" priority="179" stopIfTrue="1">
      <formula>#N/A</formula>
    </cfRule>
    <cfRule type="containsErrors" dxfId="414" priority="178">
      <formula>ISERROR(E132)</formula>
    </cfRule>
  </conditionalFormatting>
  <conditionalFormatting sqref="E133:E153">
    <cfRule type="containsErrors" dxfId="413" priority="174">
      <formula>ISERROR(E133)</formula>
    </cfRule>
    <cfRule type="expression" dxfId="412" priority="175" stopIfTrue="1">
      <formula>#N/A</formula>
    </cfRule>
  </conditionalFormatting>
  <conditionalFormatting sqref="E134:E153">
    <cfRule type="expression" dxfId="411" priority="173" stopIfTrue="1">
      <formula>#N/A</formula>
    </cfRule>
    <cfRule type="containsErrors" dxfId="410" priority="172">
      <formula>ISERROR(E134)</formula>
    </cfRule>
  </conditionalFormatting>
  <conditionalFormatting sqref="E154:K156">
    <cfRule type="containsErrors" dxfId="409" priority="286">
      <formula>ISERROR(E154)</formula>
    </cfRule>
    <cfRule type="expression" dxfId="408" priority="287" stopIfTrue="1">
      <formula>#N/A</formula>
    </cfRule>
  </conditionalFormatting>
  <conditionalFormatting sqref="E154:K157">
    <cfRule type="containsErrors" dxfId="407" priority="106">
      <formula>ISERROR(E154)</formula>
    </cfRule>
    <cfRule type="expression" dxfId="406" priority="107" stopIfTrue="1">
      <formula>#N/A</formula>
    </cfRule>
  </conditionalFormatting>
  <conditionalFormatting sqref="E157:K157">
    <cfRule type="containsErrors" dxfId="405" priority="104">
      <formula>ISERROR(E157)</formula>
    </cfRule>
    <cfRule type="expression" dxfId="404" priority="105" stopIfTrue="1">
      <formula>#N/A</formula>
    </cfRule>
  </conditionalFormatting>
  <conditionalFormatting sqref="M97:O98">
    <cfRule type="containsErrors" dxfId="403" priority="126">
      <formula>ISERROR(M97)</formula>
    </cfRule>
  </conditionalFormatting>
  <conditionalFormatting sqref="N189">
    <cfRule type="expression" priority="272">
      <formula>"istzahl($D$10)"</formula>
    </cfRule>
  </conditionalFormatting>
  <conditionalFormatting sqref="O57">
    <cfRule type="expression" dxfId="402" priority="149" stopIfTrue="1">
      <formula>#N/A</formula>
    </cfRule>
    <cfRule type="containsErrors" dxfId="401" priority="148">
      <formula>ISERROR(O57)</formula>
    </cfRule>
  </conditionalFormatting>
  <conditionalFormatting sqref="O57:O95 E115">
    <cfRule type="expression" dxfId="400" priority="271" stopIfTrue="1">
      <formula>#N/A</formula>
    </cfRule>
  </conditionalFormatting>
  <conditionalFormatting sqref="O96">
    <cfRule type="expression" dxfId="399" priority="147" stopIfTrue="1">
      <formula>#N/A</formula>
    </cfRule>
    <cfRule type="containsErrors" dxfId="398" priority="146">
      <formula>ISERROR(O96)</formula>
    </cfRule>
  </conditionalFormatting>
  <conditionalFormatting sqref="O96:O98">
    <cfRule type="containsErrors" dxfId="397" priority="127">
      <formula>ISERROR(O96)</formula>
    </cfRule>
    <cfRule type="expression" dxfId="396" priority="128" stopIfTrue="1">
      <formula>#N/A</formula>
    </cfRule>
  </conditionalFormatting>
  <conditionalFormatting sqref="O38:U39">
    <cfRule type="expression" dxfId="395" priority="161" stopIfTrue="1">
      <formula>#N/A</formula>
    </cfRule>
    <cfRule type="containsErrors" dxfId="394" priority="160">
      <formula>ISERROR(O38)</formula>
    </cfRule>
  </conditionalFormatting>
  <conditionalFormatting sqref="O38:U40">
    <cfRule type="expression" dxfId="393" priority="163" stopIfTrue="1">
      <formula>#N/A</formula>
    </cfRule>
    <cfRule type="containsErrors" dxfId="392" priority="162">
      <formula>ISERROR(O38)</formula>
    </cfRule>
  </conditionalFormatting>
  <conditionalFormatting sqref="O40:U40">
    <cfRule type="expression" dxfId="391" priority="167" stopIfTrue="1">
      <formula>#N/A</formula>
    </cfRule>
    <cfRule type="containsErrors" dxfId="390" priority="166">
      <formula>ISERROR(O40)</formula>
    </cfRule>
  </conditionalFormatting>
  <conditionalFormatting sqref="O159:U159">
    <cfRule type="expression" dxfId="389" priority="101" stopIfTrue="1">
      <formula>#N/A</formula>
    </cfRule>
    <cfRule type="containsErrors" dxfId="388" priority="102">
      <formula>ISERROR(O159)</formula>
    </cfRule>
    <cfRule type="containsErrors" dxfId="387" priority="100">
      <formula>ISERROR(O159)</formula>
    </cfRule>
    <cfRule type="expression" dxfId="386" priority="103" stopIfTrue="1">
      <formula>#N/A</formula>
    </cfRule>
  </conditionalFormatting>
  <conditionalFormatting sqref="Q97:Q98">
    <cfRule type="containsErrors" dxfId="385" priority="8">
      <formula>ISERROR(Q97)</formula>
    </cfRule>
    <cfRule type="expression" dxfId="384" priority="9" stopIfTrue="1">
      <formula>#N/A</formula>
    </cfRule>
    <cfRule type="containsErrors" dxfId="383" priority="7">
      <formula>ISERROR(Q97)</formula>
    </cfRule>
  </conditionalFormatting>
  <conditionalFormatting sqref="S97:S98">
    <cfRule type="containsErrors" dxfId="382" priority="4">
      <formula>ISERROR(S97)</formula>
    </cfRule>
    <cfRule type="expression" dxfId="381" priority="6" stopIfTrue="1">
      <formula>#N/A</formula>
    </cfRule>
    <cfRule type="containsErrors" dxfId="380" priority="5">
      <formula>ISERROR(S97)</formula>
    </cfRule>
  </conditionalFormatting>
  <conditionalFormatting sqref="U97:U98">
    <cfRule type="expression" dxfId="379" priority="3" stopIfTrue="1">
      <formula>#N/A</formula>
    </cfRule>
    <cfRule type="containsErrors" dxfId="378" priority="1">
      <formula>ISERROR(U97)</formula>
    </cfRule>
    <cfRule type="containsErrors" dxfId="377" priority="2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54:K154 C57:D57 H57 D140 F57 J57 J58:J114 F58:F114 H58:H114 C58:D104 C160:K160 F156 H155 H156 J155 J156 C106:D114 D105 F161:K161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95" t="str">
        <f>te!A12</f>
        <v>Transaktionspreis- und Baulandindizes für Wohneigentum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95" t="str">
        <f>hi!$G$5</f>
        <v>1. Quartal 2024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9"/>
      <c r="B12" s="40"/>
      <c r="C12" s="10" t="str">
        <f>te!A101</f>
        <v>FPRE-Regionen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9"/>
      <c r="B13" s="40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9"/>
      <c r="B14" s="40"/>
      <c r="C14" s="171" t="str">
        <f>CONCATENATE(hi!A65,": ",hi!B65)</f>
        <v>1: Region Genfersee</v>
      </c>
      <c r="D14" s="171"/>
      <c r="E14" s="171"/>
      <c r="F14" s="171"/>
      <c r="G14" s="171"/>
      <c r="H14" s="171"/>
      <c r="I14" s="171"/>
      <c r="J14" s="171" t="str">
        <f>CONCATENATE(hi!A66,": ",hi!B66)</f>
        <v>2: Region Jura</v>
      </c>
      <c r="K14" s="171"/>
      <c r="L14" s="171"/>
      <c r="M14" s="171"/>
      <c r="N14" s="171"/>
      <c r="O14" s="171"/>
      <c r="P14" s="11"/>
      <c r="Q14" s="171" t="str">
        <f>CONCATENATE(hi!A67,": ",hi!B67)</f>
        <v>3: Region Mittelland</v>
      </c>
      <c r="R14" s="171"/>
      <c r="S14" s="171"/>
      <c r="T14" s="171"/>
      <c r="U14" s="171"/>
      <c r="V14" s="171"/>
      <c r="W14" s="171"/>
      <c r="X14" s="171" t="str">
        <f>CONCATENATE(hi!A68,": ",hi!B68)</f>
        <v>4: Region Basel</v>
      </c>
      <c r="Y14" s="171"/>
      <c r="Z14" s="171"/>
      <c r="AA14" s="171"/>
      <c r="AB14" s="171"/>
      <c r="AC14" s="171"/>
    </row>
    <row r="15" spans="1:103" x14ac:dyDescent="0.2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">
      <c r="A27" s="39"/>
      <c r="B27" s="40"/>
      <c r="C27" s="171" t="str">
        <f>CONCATENATE(hi!A69,": ",hi!B69)</f>
        <v>5: Region Zürich</v>
      </c>
      <c r="D27" s="171"/>
      <c r="E27" s="171"/>
      <c r="F27" s="171"/>
      <c r="G27" s="171"/>
      <c r="H27" s="171"/>
      <c r="I27" s="171"/>
      <c r="J27" s="171" t="str">
        <f>CONCATENATE(hi!A70,": ",hi!B70)</f>
        <v>6: Region Ostschweiz</v>
      </c>
      <c r="K27" s="171"/>
      <c r="L27" s="171"/>
      <c r="M27" s="171"/>
      <c r="N27" s="171"/>
      <c r="O27" s="171"/>
      <c r="P27" s="11"/>
      <c r="Q27" s="171" t="str">
        <f>CONCATENATE(hi!A71,": ",hi!B71)</f>
        <v>7: Region Alpenraum</v>
      </c>
      <c r="R27" s="171"/>
      <c r="S27" s="171"/>
      <c r="T27" s="171"/>
      <c r="U27" s="171"/>
      <c r="V27" s="171"/>
      <c r="W27" s="171"/>
      <c r="X27" s="171" t="str">
        <f>CONCATENATE(hi!A72,": ",hi!B72)</f>
        <v>8: Region Südschweiz</v>
      </c>
      <c r="Y27" s="171"/>
      <c r="Z27" s="171"/>
      <c r="AA27" s="171"/>
      <c r="AB27" s="171"/>
      <c r="AC27" s="171"/>
    </row>
    <row r="28" spans="1:30" x14ac:dyDescent="0.2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1"/>
      <c r="Q40" s="171"/>
      <c r="R40" s="171"/>
      <c r="S40" s="171"/>
      <c r="T40" s="171"/>
      <c r="U40" s="171"/>
      <c r="V40" s="171"/>
      <c r="W40" s="171"/>
      <c r="X40" s="192"/>
      <c r="Y40" s="9"/>
      <c r="Z40" s="9"/>
      <c r="AA40" s="9"/>
      <c r="AB40" s="9"/>
      <c r="AC40" s="9"/>
    </row>
    <row r="41" spans="1:104" x14ac:dyDescent="0.2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499999999999993" customHeight="1" x14ac:dyDescent="0.2">
      <c r="A46" s="12"/>
      <c r="B46" s="73"/>
      <c r="C46" s="170" t="s">
        <v>55</v>
      </c>
      <c r="D46" s="170"/>
      <c r="E46" s="170"/>
      <c r="F46" s="128"/>
      <c r="G46" s="128"/>
      <c r="H46" s="125" t="str">
        <f>te!A12</f>
        <v>Transaktionspreis- und Baulandindizes für Wohneigentum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1. Quartal 2024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73"/>
      <c r="C47" s="170" t="s">
        <v>0</v>
      </c>
      <c r="D47" s="170"/>
      <c r="E47" s="170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">
      <c r="A118" s="39"/>
      <c r="B118" s="39"/>
    </row>
    <row r="119" spans="1:30" x14ac:dyDescent="0.2">
      <c r="A119" s="39"/>
      <c r="B119" s="39"/>
    </row>
    <row r="120" spans="1:30" x14ac:dyDescent="0.2">
      <c r="A120" s="39"/>
      <c r="B120" s="39"/>
    </row>
    <row r="121" spans="1:30" x14ac:dyDescent="0.2">
      <c r="A121" s="39"/>
      <c r="B121" s="39"/>
    </row>
    <row r="122" spans="1:30" x14ac:dyDescent="0.2">
      <c r="A122" s="39"/>
      <c r="B122" s="39"/>
    </row>
    <row r="123" spans="1:30" x14ac:dyDescent="0.2">
      <c r="A123" s="39"/>
      <c r="B123" s="39"/>
    </row>
    <row r="124" spans="1:30" x14ac:dyDescent="0.2">
      <c r="A124" s="39"/>
      <c r="B124" s="39"/>
    </row>
    <row r="125" spans="1:30" x14ac:dyDescent="0.2">
      <c r="A125" s="39"/>
      <c r="B125" s="39"/>
    </row>
    <row r="126" spans="1:30" x14ac:dyDescent="0.2">
      <c r="A126" s="39"/>
      <c r="B126" s="39"/>
    </row>
    <row r="127" spans="1:30" x14ac:dyDescent="0.2">
      <c r="A127" s="39"/>
      <c r="B127" s="39"/>
    </row>
    <row r="128" spans="1:30" x14ac:dyDescent="0.2">
      <c r="A128" s="39"/>
      <c r="B128" s="39"/>
    </row>
    <row r="129" spans="1:31" x14ac:dyDescent="0.2">
      <c r="A129" s="39"/>
      <c r="B129" s="39"/>
    </row>
    <row r="130" spans="1:31" x14ac:dyDescent="0.2">
      <c r="A130" s="39"/>
      <c r="B130" s="39"/>
    </row>
    <row r="131" spans="1:31" x14ac:dyDescent="0.2">
      <c r="A131" s="39"/>
      <c r="B131" s="39"/>
    </row>
    <row r="132" spans="1:31" x14ac:dyDescent="0.2">
      <c r="A132" s="39"/>
      <c r="B132" s="39"/>
    </row>
    <row r="133" spans="1:31" x14ac:dyDescent="0.2">
      <c r="A133" s="39"/>
      <c r="B133" s="39"/>
    </row>
    <row r="134" spans="1:31" x14ac:dyDescent="0.2">
      <c r="A134" s="39"/>
      <c r="B134" s="39"/>
    </row>
    <row r="135" spans="1:31" x14ac:dyDescent="0.2">
      <c r="A135" s="39"/>
      <c r="B135" s="39"/>
    </row>
    <row r="136" spans="1:31" x14ac:dyDescent="0.2">
      <c r="A136" s="39"/>
      <c r="B136" s="39"/>
    </row>
    <row r="137" spans="1:31" x14ac:dyDescent="0.2">
      <c r="A137" s="39"/>
      <c r="B137" s="39"/>
    </row>
    <row r="138" spans="1:31" x14ac:dyDescent="0.2">
      <c r="A138" s="39"/>
      <c r="B138" s="39"/>
    </row>
    <row r="139" spans="1:31" x14ac:dyDescent="0.2">
      <c r="A139" s="39"/>
      <c r="B139" s="39"/>
    </row>
    <row r="140" spans="1:31" x14ac:dyDescent="0.2">
      <c r="A140" s="39"/>
      <c r="B140" s="39"/>
    </row>
    <row r="141" spans="1:31" x14ac:dyDescent="0.2">
      <c r="A141" s="39"/>
      <c r="B141" s="39"/>
    </row>
    <row r="142" spans="1:31" x14ac:dyDescent="0.2">
      <c r="A142" s="39"/>
      <c r="B142" s="39"/>
    </row>
    <row r="143" spans="1:31" ht="15" x14ac:dyDescent="0.2">
      <c r="A143" s="39"/>
      <c r="B143" s="39"/>
      <c r="AE143" s="72"/>
    </row>
    <row r="144" spans="1:31" x14ac:dyDescent="0.2">
      <c r="A144" s="39"/>
      <c r="B144" s="39"/>
    </row>
    <row r="145" spans="1:2" x14ac:dyDescent="0.2">
      <c r="A145" s="39"/>
      <c r="B145" s="39"/>
    </row>
    <row r="146" spans="1:2" x14ac:dyDescent="0.2">
      <c r="A146" s="39"/>
      <c r="B146" s="39"/>
    </row>
    <row r="147" spans="1:2" x14ac:dyDescent="0.2">
      <c r="A147" s="39"/>
      <c r="B147" s="39"/>
    </row>
    <row r="148" spans="1:2" x14ac:dyDescent="0.2">
      <c r="A148" s="39"/>
      <c r="B148" s="39"/>
    </row>
    <row r="149" spans="1:2" x14ac:dyDescent="0.2">
      <c r="A149" s="39"/>
      <c r="B149" s="39"/>
    </row>
    <row r="150" spans="1:2" x14ac:dyDescent="0.2">
      <c r="A150" s="39"/>
      <c r="B150" s="39"/>
    </row>
    <row r="151" spans="1:2" x14ac:dyDescent="0.2">
      <c r="A151" s="39"/>
      <c r="B151" s="39"/>
    </row>
    <row r="152" spans="1:2" x14ac:dyDescent="0.2">
      <c r="A152" s="39"/>
      <c r="B152" s="39"/>
    </row>
    <row r="153" spans="1:2" x14ac:dyDescent="0.2">
      <c r="A153" s="39"/>
      <c r="B153" s="39"/>
    </row>
    <row r="154" spans="1:2" x14ac:dyDescent="0.2">
      <c r="A154" s="39"/>
      <c r="B154" s="39"/>
    </row>
    <row r="155" spans="1:2" x14ac:dyDescent="0.2">
      <c r="A155" s="39"/>
      <c r="B155" s="39"/>
    </row>
    <row r="156" spans="1:2" x14ac:dyDescent="0.2">
      <c r="A156" s="39"/>
      <c r="B156" s="39"/>
    </row>
    <row r="157" spans="1:2" x14ac:dyDescent="0.2">
      <c r="A157" s="39"/>
      <c r="B157" s="39"/>
    </row>
    <row r="158" spans="1:2" x14ac:dyDescent="0.2">
      <c r="A158" s="39"/>
      <c r="B158" s="39"/>
    </row>
    <row r="159" spans="1:2" x14ac:dyDescent="0.2">
      <c r="A159" s="39"/>
      <c r="B159" s="39"/>
    </row>
    <row r="160" spans="1:2" x14ac:dyDescent="0.2">
      <c r="A160" s="39"/>
      <c r="B160" s="39"/>
    </row>
    <row r="161" spans="1:2" x14ac:dyDescent="0.2">
      <c r="A161" s="39"/>
      <c r="B161" s="39"/>
    </row>
    <row r="162" spans="1:2" x14ac:dyDescent="0.2">
      <c r="A162" s="39"/>
      <c r="B162" s="39"/>
    </row>
    <row r="163" spans="1:2" x14ac:dyDescent="0.2">
      <c r="A163" s="39"/>
      <c r="B163" s="39"/>
    </row>
    <row r="164" spans="1:2" x14ac:dyDescent="0.2">
      <c r="A164" s="39"/>
      <c r="B164" s="39"/>
    </row>
    <row r="165" spans="1:2" x14ac:dyDescent="0.2">
      <c r="A165" s="39"/>
      <c r="B165" s="39"/>
    </row>
    <row r="166" spans="1:2" x14ac:dyDescent="0.2">
      <c r="A166" s="39"/>
      <c r="B166" s="39"/>
    </row>
    <row r="167" spans="1:2" x14ac:dyDescent="0.2">
      <c r="A167" s="39"/>
      <c r="B167" s="39"/>
    </row>
    <row r="168" spans="1:2" x14ac:dyDescent="0.2">
      <c r="A168" s="39"/>
      <c r="B168" s="39"/>
    </row>
    <row r="169" spans="1:2" x14ac:dyDescent="0.2">
      <c r="A169" s="39"/>
      <c r="B169" s="39"/>
    </row>
    <row r="170" spans="1:2" x14ac:dyDescent="0.2">
      <c r="A170" s="39"/>
      <c r="B170" s="39"/>
    </row>
    <row r="171" spans="1:2" x14ac:dyDescent="0.2">
      <c r="A171" s="39"/>
      <c r="B171" s="39"/>
    </row>
    <row r="172" spans="1:2" x14ac:dyDescent="0.2">
      <c r="A172" s="39"/>
      <c r="B172" s="39"/>
    </row>
    <row r="173" spans="1:2" x14ac:dyDescent="0.2">
      <c r="A173" s="39"/>
      <c r="B173" s="39"/>
    </row>
    <row r="174" spans="1:2" x14ac:dyDescent="0.2">
      <c r="A174" s="39"/>
      <c r="B174" s="39"/>
    </row>
    <row r="175" spans="1:2" x14ac:dyDescent="0.2">
      <c r="A175" s="39"/>
      <c r="B175" s="39"/>
    </row>
    <row r="176" spans="1:2" x14ac:dyDescent="0.2">
      <c r="A176" s="39"/>
      <c r="B176" s="39"/>
    </row>
    <row r="177" spans="1:2" x14ac:dyDescent="0.2">
      <c r="A177" s="39"/>
      <c r="B177" s="39"/>
    </row>
    <row r="178" spans="1:2" x14ac:dyDescent="0.2">
      <c r="A178" s="39"/>
      <c r="B178" s="39"/>
    </row>
    <row r="179" spans="1:2" x14ac:dyDescent="0.2">
      <c r="A179" s="39"/>
      <c r="B179" s="39"/>
    </row>
    <row r="180" spans="1:2" x14ac:dyDescent="0.2">
      <c r="A180" s="39"/>
      <c r="B180" s="39"/>
    </row>
    <row r="181" spans="1:2" x14ac:dyDescent="0.2">
      <c r="A181" s="39"/>
      <c r="B181" s="39"/>
    </row>
    <row r="182" spans="1:2" x14ac:dyDescent="0.2">
      <c r="A182" s="39"/>
      <c r="B182" s="39"/>
    </row>
    <row r="183" spans="1:2" x14ac:dyDescent="0.2">
      <c r="A183" s="39"/>
      <c r="B183" s="39"/>
    </row>
    <row r="184" spans="1:2" x14ac:dyDescent="0.2">
      <c r="A184" s="39"/>
      <c r="B184" s="39"/>
    </row>
    <row r="185" spans="1:2" x14ac:dyDescent="0.2">
      <c r="A185" s="39"/>
      <c r="B185" s="39"/>
    </row>
    <row r="186" spans="1:2" x14ac:dyDescent="0.2">
      <c r="A186" s="39"/>
      <c r="B186" s="39"/>
    </row>
    <row r="187" spans="1:2" x14ac:dyDescent="0.2">
      <c r="A187" s="39"/>
      <c r="B187" s="39"/>
    </row>
    <row r="188" spans="1:2" x14ac:dyDescent="0.2">
      <c r="A188" s="39"/>
      <c r="B188" s="39"/>
    </row>
    <row r="189" spans="1:2" x14ac:dyDescent="0.2">
      <c r="A189" s="39"/>
      <c r="B189" s="39"/>
    </row>
    <row r="190" spans="1:2" x14ac:dyDescent="0.2">
      <c r="A190" s="39"/>
      <c r="B190" s="39"/>
    </row>
    <row r="191" spans="1:2" x14ac:dyDescent="0.2">
      <c r="A191" s="39"/>
      <c r="B191" s="39"/>
    </row>
    <row r="192" spans="1:2" x14ac:dyDescent="0.2">
      <c r="A192" s="39"/>
      <c r="B192" s="39"/>
    </row>
    <row r="193" spans="1:2" x14ac:dyDescent="0.2">
      <c r="A193" s="39"/>
      <c r="B193" s="39"/>
    </row>
    <row r="194" spans="1:2" x14ac:dyDescent="0.2">
      <c r="A194" s="39"/>
      <c r="B194" s="39"/>
    </row>
    <row r="195" spans="1:2" x14ac:dyDescent="0.2">
      <c r="A195" s="39"/>
      <c r="B195" s="39"/>
    </row>
    <row r="196" spans="1:2" x14ac:dyDescent="0.2">
      <c r="A196" s="39"/>
      <c r="B196" s="39"/>
    </row>
    <row r="197" spans="1:2" x14ac:dyDescent="0.2">
      <c r="A197" s="39"/>
      <c r="B197" s="39"/>
    </row>
    <row r="198" spans="1:2" x14ac:dyDescent="0.2">
      <c r="A198" s="39"/>
      <c r="B198" s="39"/>
    </row>
    <row r="199" spans="1:2" x14ac:dyDescent="0.2">
      <c r="A199" s="39"/>
      <c r="B199" s="39"/>
    </row>
    <row r="200" spans="1:2" x14ac:dyDescent="0.2">
      <c r="A200" s="39"/>
      <c r="B200" s="39"/>
    </row>
    <row r="201" spans="1:2" x14ac:dyDescent="0.2">
      <c r="A201" s="39"/>
      <c r="B201" s="39"/>
    </row>
    <row r="202" spans="1:2" x14ac:dyDescent="0.2">
      <c r="A202" s="39"/>
      <c r="B202" s="39"/>
    </row>
    <row r="203" spans="1:2" x14ac:dyDescent="0.2">
      <c r="A203" s="39"/>
      <c r="B203" s="39"/>
    </row>
    <row r="204" spans="1:2" x14ac:dyDescent="0.2">
      <c r="A204" s="39"/>
      <c r="B204" s="39"/>
    </row>
    <row r="205" spans="1:2" x14ac:dyDescent="0.2">
      <c r="A205" s="39"/>
      <c r="B205" s="39"/>
    </row>
    <row r="206" spans="1:2" x14ac:dyDescent="0.2">
      <c r="A206" s="39"/>
      <c r="B206" s="39"/>
    </row>
    <row r="207" spans="1:2" x14ac:dyDescent="0.2">
      <c r="A207" s="39"/>
      <c r="B207" s="39"/>
    </row>
    <row r="208" spans="1:2" x14ac:dyDescent="0.2">
      <c r="A208" s="39"/>
      <c r="B208" s="39"/>
    </row>
    <row r="209" spans="1:2" x14ac:dyDescent="0.2">
      <c r="A209" s="39"/>
      <c r="B209" s="39"/>
    </row>
    <row r="210" spans="1:2" x14ac:dyDescent="0.2">
      <c r="A210" s="39"/>
      <c r="B210" s="39"/>
    </row>
    <row r="211" spans="1:2" x14ac:dyDescent="0.2">
      <c r="A211" s="39"/>
      <c r="B211" s="39"/>
    </row>
    <row r="212" spans="1:2" x14ac:dyDescent="0.2">
      <c r="A212" s="39"/>
      <c r="B212" s="39"/>
    </row>
    <row r="213" spans="1:2" x14ac:dyDescent="0.2">
      <c r="A213" s="39"/>
      <c r="B213" s="39"/>
    </row>
    <row r="214" spans="1:2" x14ac:dyDescent="0.2">
      <c r="A214" s="39"/>
      <c r="B214" s="39"/>
    </row>
    <row r="215" spans="1:2" x14ac:dyDescent="0.2">
      <c r="A215" s="39"/>
      <c r="B215" s="39"/>
    </row>
    <row r="216" spans="1:2" x14ac:dyDescent="0.2">
      <c r="A216" s="39"/>
      <c r="B216" s="39"/>
    </row>
    <row r="217" spans="1:2" x14ac:dyDescent="0.2">
      <c r="A217" s="39"/>
      <c r="B217" s="39"/>
    </row>
    <row r="218" spans="1:2" x14ac:dyDescent="0.2">
      <c r="A218" s="39"/>
      <c r="B218" s="39"/>
    </row>
    <row r="219" spans="1:2" x14ac:dyDescent="0.2">
      <c r="A219" s="39"/>
      <c r="B219" s="39"/>
    </row>
    <row r="220" spans="1:2" x14ac:dyDescent="0.2">
      <c r="A220" s="39"/>
      <c r="B220" s="39"/>
    </row>
    <row r="221" spans="1:2" x14ac:dyDescent="0.2">
      <c r="A221" s="39"/>
      <c r="B221" s="39"/>
    </row>
    <row r="222" spans="1:2" x14ac:dyDescent="0.2">
      <c r="A222" s="39"/>
      <c r="B222" s="39"/>
    </row>
    <row r="223" spans="1:2" x14ac:dyDescent="0.2">
      <c r="A223" s="39"/>
      <c r="B223" s="39"/>
    </row>
    <row r="224" spans="1:2" x14ac:dyDescent="0.2">
      <c r="A224" s="39"/>
      <c r="B224" s="39"/>
    </row>
    <row r="225" spans="1:2" x14ac:dyDescent="0.2">
      <c r="A225" s="39"/>
      <c r="B225" s="39"/>
    </row>
    <row r="226" spans="1:2" x14ac:dyDescent="0.2">
      <c r="A226" s="39"/>
      <c r="B226" s="39"/>
    </row>
    <row r="227" spans="1:2" x14ac:dyDescent="0.2">
      <c r="A227" s="39"/>
      <c r="B227" s="39"/>
    </row>
    <row r="228" spans="1:2" x14ac:dyDescent="0.2">
      <c r="A228" s="39"/>
      <c r="B228" s="39"/>
    </row>
    <row r="229" spans="1:2" x14ac:dyDescent="0.2">
      <c r="A229" s="39"/>
      <c r="B229" s="39"/>
    </row>
    <row r="230" spans="1:2" x14ac:dyDescent="0.2">
      <c r="A230" s="39"/>
      <c r="B230" s="39"/>
    </row>
    <row r="231" spans="1:2" x14ac:dyDescent="0.2">
      <c r="A231" s="39"/>
      <c r="B231" s="39"/>
    </row>
    <row r="232" spans="1:2" x14ac:dyDescent="0.2">
      <c r="A232" s="39"/>
      <c r="B232" s="39"/>
    </row>
    <row r="233" spans="1:2" x14ac:dyDescent="0.2">
      <c r="A233" s="39"/>
      <c r="B233" s="39"/>
    </row>
    <row r="234" spans="1:2" x14ac:dyDescent="0.2">
      <c r="A234" s="39"/>
      <c r="B234" s="39"/>
    </row>
    <row r="235" spans="1:2" x14ac:dyDescent="0.2">
      <c r="A235" s="39"/>
      <c r="B235" s="39"/>
    </row>
    <row r="236" spans="1:2" x14ac:dyDescent="0.2">
      <c r="A236" s="39"/>
      <c r="B236" s="39"/>
    </row>
    <row r="237" spans="1:2" x14ac:dyDescent="0.2">
      <c r="A237" s="39"/>
      <c r="B237" s="39"/>
    </row>
    <row r="238" spans="1:2" x14ac:dyDescent="0.2">
      <c r="A238" s="39"/>
      <c r="B238" s="39"/>
    </row>
    <row r="239" spans="1:2" x14ac:dyDescent="0.2">
      <c r="A239" s="39"/>
      <c r="B239" s="39"/>
    </row>
    <row r="240" spans="1:2" x14ac:dyDescent="0.2">
      <c r="A240" s="39"/>
      <c r="B240" s="39"/>
    </row>
  </sheetData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1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hi!D61&amp;", "&amp;hi!$G$5</f>
        <v>Region Zürich, 1. Quartal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te!A22</f>
        <v>Region: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6" t="str">
        <f>CONCATENATE(te!A97," ",hi!D61," ",te!A100)</f>
        <v>Indexreihen Region Zürich (1. Quartal 2000 = 100)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CONCATENATE(te!A97," ",hi!D61," ",te!A99)</f>
        <v>Indexreihen Region Zürich (Jahresmittel 1985 = 100)</v>
      </c>
      <c r="N11" s="176"/>
      <c r="O11" s="176"/>
      <c r="P11" s="176"/>
      <c r="Q11" s="176"/>
      <c r="R11" s="176"/>
      <c r="S11" s="176"/>
      <c r="T11" s="176"/>
      <c r="U11" s="176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1" t="str">
        <f>VLOOKUP(hi!C33,hi!A34:B38,2,FALSE)</f>
        <v>Eigentumswohnungen EWG</v>
      </c>
      <c r="D13" s="191"/>
      <c r="E13" s="191"/>
      <c r="F13" s="191"/>
      <c r="G13" s="191"/>
      <c r="H13" s="191"/>
      <c r="I13" s="191"/>
      <c r="J13" s="191"/>
      <c r="K13" s="191"/>
      <c r="L13" s="74"/>
      <c r="M13" s="191" t="str">
        <f>C54</f>
        <v>Eigentumswohnungen EWG</v>
      </c>
      <c r="N13" s="191"/>
      <c r="O13" s="191"/>
      <c r="P13" s="191"/>
      <c r="Q13" s="191"/>
      <c r="R13" s="191"/>
      <c r="S13" s="191"/>
      <c r="T13" s="191"/>
      <c r="U13" s="191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5" t="str">
        <f>te!$A$11</f>
        <v>Quelle: Transaktionspreisindizes Fahrländer Partner.</v>
      </c>
      <c r="D33" s="185"/>
      <c r="E33" s="185"/>
      <c r="F33" s="185"/>
      <c r="G33" s="185"/>
      <c r="H33" s="185"/>
      <c r="I33" s="9"/>
      <c r="J33" s="9"/>
      <c r="K33" s="9"/>
      <c r="L33" s="10"/>
      <c r="M33" s="185" t="str">
        <f>te!$A$11</f>
        <v>Quelle: Transaktionspreisindizes Fahrländer Partner.</v>
      </c>
      <c r="N33" s="185"/>
      <c r="O33" s="185"/>
      <c r="P33" s="185"/>
      <c r="Q33" s="185"/>
      <c r="R33" s="185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4" t="str">
        <f>E55</f>
        <v>Marktsegment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O55</f>
        <v>Marktsegment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79" t="str">
        <f>C155</f>
        <v>2023:4 - 2024:1</v>
      </c>
      <c r="D38" s="179"/>
      <c r="E38" s="101">
        <f>E155</f>
        <v>2.109360544938399E-2</v>
      </c>
      <c r="F38" s="102"/>
      <c r="G38" s="101">
        <f>G155</f>
        <v>5.2454590310220262E-3</v>
      </c>
      <c r="H38" s="102"/>
      <c r="I38" s="101">
        <f>I155</f>
        <v>9.0657242353611167E-3</v>
      </c>
      <c r="J38" s="101"/>
      <c r="K38" s="101">
        <f>K155</f>
        <v>8.6606705998599764E-3</v>
      </c>
      <c r="L38" s="20"/>
      <c r="M38" s="179" t="str">
        <f>M97</f>
        <v>2022 - 2023</v>
      </c>
      <c r="N38" s="179"/>
      <c r="O38" s="101">
        <f>O97</f>
        <v>3.677602690531967E-2</v>
      </c>
      <c r="P38" s="102"/>
      <c r="Q38" s="101">
        <f>Q97</f>
        <v>3.0870145113406355E-2</v>
      </c>
      <c r="R38" s="102"/>
      <c r="S38" s="101">
        <f>S97</f>
        <v>7.2427342108249082E-2</v>
      </c>
      <c r="T38" s="101"/>
      <c r="U38" s="101">
        <f>U97</f>
        <v>5.2452949821421013E-2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79" t="str">
        <f>C156</f>
        <v>2023:1 - 2024:1</v>
      </c>
      <c r="D39" s="179"/>
      <c r="E39" s="101">
        <f>E156</f>
        <v>2.4178924007145497E-2</v>
      </c>
      <c r="F39" s="102"/>
      <c r="G39" s="101">
        <f>G156</f>
        <v>1.5358651326053963E-2</v>
      </c>
      <c r="H39" s="102"/>
      <c r="I39" s="101">
        <f>I156</f>
        <v>6.3892723396789641E-2</v>
      </c>
      <c r="J39" s="101"/>
      <c r="K39" s="101">
        <f>K156</f>
        <v>4.0880786673894276E-2</v>
      </c>
      <c r="L39" s="20"/>
      <c r="M39" s="179" t="str">
        <f>M98</f>
        <v>2018 - 2023</v>
      </c>
      <c r="N39" s="179"/>
      <c r="O39" s="101">
        <f>O98</f>
        <v>0.2919641886644766</v>
      </c>
      <c r="P39" s="102"/>
      <c r="Q39" s="101">
        <f>Q98</f>
        <v>0.29145101377684268</v>
      </c>
      <c r="R39" s="102"/>
      <c r="S39" s="101">
        <f>S98</f>
        <v>0.48514448253212716</v>
      </c>
      <c r="T39" s="101"/>
      <c r="U39" s="101">
        <f>U98</f>
        <v>0.38465632592416932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5" t="str">
        <f>C158</f>
        <v>Quelle: Transaktionspreisindizes Fahrländer Partner.</v>
      </c>
      <c r="D41" s="185"/>
      <c r="E41" s="185"/>
      <c r="F41" s="185"/>
      <c r="G41" s="185"/>
      <c r="H41" s="185"/>
      <c r="I41" s="185"/>
      <c r="J41" s="185"/>
      <c r="K41" s="185"/>
      <c r="L41" s="20"/>
      <c r="M41" s="185" t="str">
        <f>C158</f>
        <v>Quelle: Transaktionspreisindizes Fahrländer Partner.</v>
      </c>
      <c r="N41" s="185"/>
      <c r="O41" s="185"/>
      <c r="P41" s="185"/>
      <c r="Q41" s="185"/>
      <c r="R41" s="185"/>
      <c r="S41" s="185"/>
      <c r="T41" s="185"/>
      <c r="U41" s="185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8"/>
      <c r="N42" s="188"/>
      <c r="O42" s="188"/>
      <c r="P42" s="188"/>
      <c r="Q42" s="188"/>
      <c r="R42" s="188"/>
      <c r="S42" s="188"/>
      <c r="T42" s="188"/>
      <c r="U42" s="188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">
      <c r="A43" s="12"/>
      <c r="B43" s="73"/>
      <c r="C43" s="189"/>
      <c r="D43" s="189"/>
      <c r="E43" s="189"/>
      <c r="F43" s="189"/>
      <c r="G43" s="189"/>
      <c r="H43" s="189"/>
      <c r="I43" s="189"/>
      <c r="J43" s="189"/>
      <c r="K43" s="18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0" t="s">
        <v>55</v>
      </c>
      <c r="D45" s="170"/>
      <c r="E45" s="170"/>
      <c r="F45" s="170" t="str">
        <f>te!A12</f>
        <v>Transaktionspreis- und Baulandindizes für Wohneigentum</v>
      </c>
      <c r="G45" s="170"/>
      <c r="H45" s="170"/>
      <c r="I45" s="170"/>
      <c r="J45" s="170"/>
      <c r="K45" s="170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1. Quartal 2024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0" t="s">
        <v>0</v>
      </c>
      <c r="D46" s="170"/>
      <c r="E46" s="170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176" t="str">
        <f>CONCATENATE(te!A97," ",hi!D61," ",te!A100)</f>
        <v>Indexreihen Region Zürich (1. Quartal 2000 = 100)</v>
      </c>
      <c r="D53" s="176"/>
      <c r="E53" s="176"/>
      <c r="F53" s="176"/>
      <c r="G53" s="176"/>
      <c r="H53" s="176"/>
      <c r="I53" s="176"/>
      <c r="J53" s="176"/>
      <c r="K53" s="176"/>
      <c r="L53" s="74"/>
      <c r="M53" s="176" t="str">
        <f>CONCATENATE(te!A97," ",hi!D61," ",te!A99)</f>
        <v>Indexreihen Region Zürich (Jahresmittel 1985 = 100)</v>
      </c>
      <c r="N53" s="176"/>
      <c r="O53" s="176"/>
      <c r="P53" s="176"/>
      <c r="Q53" s="176"/>
      <c r="R53" s="176"/>
      <c r="S53" s="176"/>
      <c r="T53" s="176"/>
      <c r="U53" s="176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177" t="str">
        <f>VLOOKUP(hi!C33,hi!A34:B38,2,FALSE)</f>
        <v>Eigentumswohnungen EWG</v>
      </c>
      <c r="D54" s="177"/>
      <c r="E54" s="177"/>
      <c r="F54" s="177"/>
      <c r="G54" s="177"/>
      <c r="H54" s="177"/>
      <c r="I54" s="177"/>
      <c r="J54" s="177"/>
      <c r="K54" s="177"/>
      <c r="L54" s="74"/>
      <c r="M54" s="177" t="str">
        <f>C54</f>
        <v>Eigentumswohnungen EWG</v>
      </c>
      <c r="N54" s="177"/>
      <c r="O54" s="177"/>
      <c r="P54" s="177"/>
      <c r="Q54" s="177"/>
      <c r="R54" s="177"/>
      <c r="S54" s="177"/>
      <c r="T54" s="177"/>
      <c r="U54" s="177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">
      <c r="A55" s="86"/>
      <c r="B55" s="87"/>
      <c r="C55" s="98"/>
      <c r="D55" s="99"/>
      <c r="E55" s="184" t="str">
        <f>IF(hi!C33=3,"",te!A63)</f>
        <v>Marktsegment</v>
      </c>
      <c r="F55" s="184"/>
      <c r="G55" s="184"/>
      <c r="H55" s="184"/>
      <c r="I55" s="184"/>
      <c r="J55" s="100"/>
      <c r="K55" s="100"/>
      <c r="L55" s="87"/>
      <c r="M55" s="98"/>
      <c r="N55" s="99"/>
      <c r="O55" s="184" t="str">
        <f>E55</f>
        <v>Marktsegment</v>
      </c>
      <c r="P55" s="184"/>
      <c r="Q55" s="184"/>
      <c r="R55" s="184"/>
      <c r="S55" s="184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1" t="str">
        <f>VLOOKUP(hi!$C$33,hi!$A$34:$R$38,15,FALSE)</f>
        <v>Unteres</v>
      </c>
      <c r="E56" s="181"/>
      <c r="F56" s="181" t="str">
        <f>VLOOKUP(hi!$C$33,hi!$A$34:$R$38,16,FALSE)</f>
        <v>Mittleres</v>
      </c>
      <c r="G56" s="181"/>
      <c r="H56" s="181" t="str">
        <f>VLOOKUP(hi!$C$33,hi!$A$34:$R$38,17,FALSE)</f>
        <v>Gehobenes</v>
      </c>
      <c r="I56" s="181"/>
      <c r="J56" s="182" t="str">
        <f>VLOOKUP(hi!$C$33,hi!$A$34:$R$38,18,FALSE)</f>
        <v>EWG gesamt</v>
      </c>
      <c r="K56" s="182"/>
      <c r="L56" s="87"/>
      <c r="M56" s="111"/>
      <c r="N56" s="190" t="str">
        <f>D56</f>
        <v>Unteres</v>
      </c>
      <c r="O56" s="190"/>
      <c r="P56" s="190" t="str">
        <f>F56</f>
        <v>Mittleres</v>
      </c>
      <c r="Q56" s="190"/>
      <c r="R56" s="190" t="str">
        <f>H56</f>
        <v>Gehobenes</v>
      </c>
      <c r="S56" s="190"/>
      <c r="T56" s="190" t="str">
        <f>J56</f>
        <v>EWG gesamt</v>
      </c>
      <c r="U56" s="190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">
      <c r="A57" s="12"/>
      <c r="B57" s="93">
        <v>5</v>
      </c>
      <c r="C57" s="105" t="s">
        <v>15</v>
      </c>
      <c r="D57" s="106"/>
      <c r="E57" s="102">
        <f>VLOOKUP(CONCATENATE($E$52,"_Qu_",hi!$C$61),fpre_reg_dat!$A$2:$DH$4224,FPRE_REG!$B57,0)</f>
        <v>100</v>
      </c>
      <c r="F57" s="107"/>
      <c r="G57" s="107">
        <f>VLOOKUP(CONCATENATE($G$52,"_Qu_",hi!$C$61),fpre_reg_dat!$A$2:$DH$4224,FPRE_REG!$B57,0)</f>
        <v>100</v>
      </c>
      <c r="H57" s="107"/>
      <c r="I57" s="107">
        <f>VLOOKUP(CONCATENATE($I$52,"_Qu_",hi!$C$61),fpre_reg_dat!$A$2:$DH$4224,FPRE_REG!$B57,0)</f>
        <v>100</v>
      </c>
      <c r="J57" s="107"/>
      <c r="K57" s="107">
        <f>VLOOKUP(CONCATENATE($K$52,"_Qu_",hi!$C$61),fpre_reg_dat!$A$2:$DH$4224,FPRE_REG!$B57,0)</f>
        <v>100</v>
      </c>
      <c r="L57" s="93">
        <v>5</v>
      </c>
      <c r="M57" s="105" t="s">
        <v>14</v>
      </c>
      <c r="N57" s="106"/>
      <c r="O57" s="100">
        <f>VLOOKUP(CONCATENATE($E$52,"_Ja_",hi!$C$61),fpre_reg_dat!$A$2:$DH$4224,FPRE_REG!$L57,0)</f>
        <v>100</v>
      </c>
      <c r="P57" s="107"/>
      <c r="Q57" s="107">
        <f>VLOOKUP(CONCATENATE($G$52,"_Ja_",hi!$C$61),fpre_reg_dat!$A$2:$DH$4224,FPRE_REG!$L57,0)</f>
        <v>100</v>
      </c>
      <c r="R57" s="107"/>
      <c r="S57" s="107">
        <f>VLOOKUP(CONCATENATE($I$52,"_Ja_",hi!$C$61),fpre_reg_dat!$A$2:$DH$4224,FPRE_REG!$L57,0)</f>
        <v>100</v>
      </c>
      <c r="T57" s="107"/>
      <c r="U57" s="107">
        <f>VLOOKUP(CONCATENATE($K$52,"_Ja_",hi!$C$61),fpre_reg_dat!$A$2:$DH$4224,FPRE_REG!$L57,0)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">
      <c r="A58" s="12"/>
      <c r="B58" s="93">
        <f>+B57+1</f>
        <v>6</v>
      </c>
      <c r="C58" s="105" t="s">
        <v>16</v>
      </c>
      <c r="D58" s="106"/>
      <c r="E58" s="102">
        <f>VLOOKUP(CONCATENATE($E$52,"_Qu_",hi!$C$61),fpre_reg_dat!$A$2:$DH$4224,FPRE_REG!$B58,0)</f>
        <v>100.81069704401591</v>
      </c>
      <c r="F58" s="107"/>
      <c r="G58" s="107">
        <f>VLOOKUP(CONCATENATE($G$52,"_Qu_",hi!$C$61),fpre_reg_dat!$A$2:$DH$4224,FPRE_REG!$B58,0)</f>
        <v>101.60688861220717</v>
      </c>
      <c r="H58" s="107"/>
      <c r="I58" s="107">
        <f>VLOOKUP(CONCATENATE($I$52,"_Qu_",hi!$C$61),fpre_reg_dat!$A$2:$DH$4224,FPRE_REG!$B58,0)</f>
        <v>102.08735890616043</v>
      </c>
      <c r="J58" s="107"/>
      <c r="K58" s="107">
        <f>VLOOKUP(CONCATENATE($K$52,"_Qu_",hi!$C$61),fpre_reg_dat!$A$2:$DH$4224,FPRE_REG!$B58,0)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VLOOKUP(CONCATENATE($E$52,"_Ja_",hi!$C$61),fpre_reg_dat!$A$2:$DH$4224,FPRE_REG!$L58,0)</f>
        <v>103.6992561646469</v>
      </c>
      <c r="P58" s="107"/>
      <c r="Q58" s="107">
        <f>VLOOKUP(CONCATENATE($G$52,"_Ja_",hi!$C$61),fpre_reg_dat!$A$2:$DH$4224,FPRE_REG!$L58,0)</f>
        <v>107.254952538494</v>
      </c>
      <c r="R58" s="107"/>
      <c r="S58" s="107">
        <f>VLOOKUP(CONCATENATE($I$52,"_Ja_",hi!$C$61),fpre_reg_dat!$A$2:$DH$4224,FPRE_REG!$L58,0)</f>
        <v>100.72246264279971</v>
      </c>
      <c r="T58" s="107"/>
      <c r="U58" s="107">
        <f>VLOOKUP(CONCATENATE($K$52,"_Ja_",hi!$C$61),fpre_reg_dat!$A$2:$DH$4224,FPRE_REG!$L58,0)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 t="shared" ref="B59:B123" si="2">+B58+1</f>
        <v>7</v>
      </c>
      <c r="C59" s="105" t="s">
        <v>17</v>
      </c>
      <c r="D59" s="106"/>
      <c r="E59" s="102">
        <f>VLOOKUP(CONCATENATE($E$52,"_Qu_",hi!$C$61),fpre_reg_dat!$A$2:$DH$4224,FPRE_REG!$B59,0)</f>
        <v>100.08444810895168</v>
      </c>
      <c r="F59" s="107"/>
      <c r="G59" s="107">
        <f>VLOOKUP(CONCATENATE($G$52,"_Qu_",hi!$C$61),fpre_reg_dat!$A$2:$DH$4224,FPRE_REG!$B59,0)</f>
        <v>101.5593245069512</v>
      </c>
      <c r="H59" s="107"/>
      <c r="I59" s="107">
        <f>VLOOKUP(CONCATENATE($I$52,"_Qu_",hi!$C$61),fpre_reg_dat!$A$2:$DH$4224,FPRE_REG!$B59,0)</f>
        <v>102.17584639469848</v>
      </c>
      <c r="J59" s="107"/>
      <c r="K59" s="107">
        <f>VLOOKUP(CONCATENATE($K$52,"_Qu_",hi!$C$61),fpre_reg_dat!$A$2:$DH$4224,FPRE_REG!$B59,0)</f>
        <v>101.73203010183617</v>
      </c>
      <c r="L59" s="93">
        <f t="shared" ref="L59:L95" si="3">+L58+1</f>
        <v>7</v>
      </c>
      <c r="M59" s="105">
        <f t="shared" si="1"/>
        <v>1987</v>
      </c>
      <c r="N59" s="106"/>
      <c r="O59" s="102">
        <f>VLOOKUP(CONCATENATE($E$52,"_Ja_",hi!$C$61),fpre_reg_dat!$A$2:$DH$4224,FPRE_REG!$L59,0)</f>
        <v>97.869781151774731</v>
      </c>
      <c r="P59" s="107"/>
      <c r="Q59" s="107">
        <f>VLOOKUP(CONCATENATE($G$52,"_Ja_",hi!$C$61),fpre_reg_dat!$A$2:$DH$4224,FPRE_REG!$L59,0)</f>
        <v>106.59980049642108</v>
      </c>
      <c r="R59" s="107"/>
      <c r="S59" s="107">
        <f>VLOOKUP(CONCATENATE($I$52,"_Ja_",hi!$C$61),fpre_reg_dat!$A$2:$DH$4224,FPRE_REG!$L59,0)</f>
        <v>97.979218148519905</v>
      </c>
      <c r="T59" s="107"/>
      <c r="U59" s="107">
        <f>VLOOKUP(CONCATENATE($K$52,"_Ja_",hi!$C$61),fpre_reg_dat!$A$2:$DH$4224,FPRE_REG!$L59,0)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si="2"/>
        <v>8</v>
      </c>
      <c r="C60" s="105" t="s">
        <v>18</v>
      </c>
      <c r="D60" s="106"/>
      <c r="E60" s="102">
        <f>VLOOKUP(CONCATENATE($E$52,"_Qu_",hi!$C$61),fpre_reg_dat!$A$2:$DH$4224,FPRE_REG!$B60,0)</f>
        <v>97.34888083369087</v>
      </c>
      <c r="F60" s="107"/>
      <c r="G60" s="107">
        <f>VLOOKUP(CONCATENATE($G$52,"_Qu_",hi!$C$61),fpre_reg_dat!$A$2:$DH$4224,FPRE_REG!$B60,0)</f>
        <v>99.976169060525748</v>
      </c>
      <c r="H60" s="107"/>
      <c r="I60" s="107">
        <f>VLOOKUP(CONCATENATE($I$52,"_Qu_",hi!$C$61),fpre_reg_dat!$A$2:$DH$4224,FPRE_REG!$B60,0)</f>
        <v>100.66070550658783</v>
      </c>
      <c r="J60" s="107"/>
      <c r="K60" s="107">
        <f>VLOOKUP(CONCATENATE($K$52,"_Qu_",hi!$C$61),fpre_reg_dat!$A$2:$DH$4224,FPRE_REG!$B60,0)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VLOOKUP(CONCATENATE($E$52,"_Ja_",hi!$C$61),fpre_reg_dat!$A$2:$DH$4224,FPRE_REG!$L60,0)</f>
        <v>107.2031458099447</v>
      </c>
      <c r="P60" s="107"/>
      <c r="Q60" s="107">
        <f>VLOOKUP(CONCATENATE($G$52,"_Ja_",hi!$C$61),fpre_reg_dat!$A$2:$DH$4224,FPRE_REG!$L60,0)</f>
        <v>119.04061775671153</v>
      </c>
      <c r="R60" s="107"/>
      <c r="S60" s="107">
        <f>VLOOKUP(CONCATENATE($I$52,"_Ja_",hi!$C$61),fpre_reg_dat!$A$2:$DH$4224,FPRE_REG!$L60,0)</f>
        <v>114.08241687564866</v>
      </c>
      <c r="T60" s="107"/>
      <c r="U60" s="107">
        <f>VLOOKUP(CONCATENATE($K$52,"_Ja_",hi!$C$61),fpre_reg_dat!$A$2:$DH$4224,FPRE_REG!$L60,0)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2"/>
        <v>9</v>
      </c>
      <c r="C61" s="105" t="s">
        <v>19</v>
      </c>
      <c r="D61" s="106"/>
      <c r="E61" s="102">
        <f>VLOOKUP(CONCATENATE($E$52,"_Qu_",hi!$C$61),fpre_reg_dat!$A$2:$DH$4224,FPRE_REG!$B61,0)</f>
        <v>97.709821167246048</v>
      </c>
      <c r="F61" s="107"/>
      <c r="G61" s="107">
        <f>VLOOKUP(CONCATENATE($G$52,"_Qu_",hi!$C$61),fpre_reg_dat!$A$2:$DH$4224,FPRE_REG!$B61,0)</f>
        <v>100.6342624377601</v>
      </c>
      <c r="H61" s="107"/>
      <c r="I61" s="107">
        <f>VLOOKUP(CONCATENATE($I$52,"_Qu_",hi!$C$61),fpre_reg_dat!$A$2:$DH$4224,FPRE_REG!$B61,0)</f>
        <v>101.36443295210825</v>
      </c>
      <c r="J61" s="107"/>
      <c r="K61" s="107">
        <f>VLOOKUP(CONCATENATE($K$52,"_Qu_",hi!$C$61),fpre_reg_dat!$A$2:$DH$4224,FPRE_REG!$B61,0)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VLOOKUP(CONCATENATE($E$52,"_Ja_",hi!$C$61),fpre_reg_dat!$A$2:$DH$4224,FPRE_REG!$L61,0)</f>
        <v>114.3670015499616</v>
      </c>
      <c r="P61" s="107"/>
      <c r="Q61" s="107">
        <f>VLOOKUP(CONCATENATE($G$52,"_Ja_",hi!$C$61),fpre_reg_dat!$A$2:$DH$4224,FPRE_REG!$L61,0)</f>
        <v>125.15127514847096</v>
      </c>
      <c r="R61" s="107"/>
      <c r="S61" s="107">
        <f>VLOOKUP(CONCATENATE($I$52,"_Ja_",hi!$C$61),fpre_reg_dat!$A$2:$DH$4224,FPRE_REG!$L61,0)</f>
        <v>130.95641625513079</v>
      </c>
      <c r="T61" s="107"/>
      <c r="U61" s="107">
        <f>VLOOKUP(CONCATENATE($K$52,"_Ja_",hi!$C$61),fpre_reg_dat!$A$2:$DH$4224,FPRE_REG!$L61,0)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2"/>
        <v>10</v>
      </c>
      <c r="C62" s="105" t="s">
        <v>20</v>
      </c>
      <c r="D62" s="106"/>
      <c r="E62" s="102">
        <f>VLOOKUP(CONCATENATE($E$52,"_Qu_",hi!$C$61),fpre_reg_dat!$A$2:$DH$4224,FPRE_REG!$B62,0)</f>
        <v>98.653186044061755</v>
      </c>
      <c r="F62" s="107"/>
      <c r="G62" s="107">
        <f>VLOOKUP(CONCATENATE($G$52,"_Qu_",hi!$C$61),fpre_reg_dat!$A$2:$DH$4224,FPRE_REG!$B62,0)</f>
        <v>102.1640270123529</v>
      </c>
      <c r="H62" s="107"/>
      <c r="I62" s="107">
        <f>VLOOKUP(CONCATENATE($I$52,"_Qu_",hi!$C$61),fpre_reg_dat!$A$2:$DH$4224,FPRE_REG!$B62,0)</f>
        <v>103.28049445873097</v>
      </c>
      <c r="J62" s="107"/>
      <c r="K62" s="107">
        <f>VLOOKUP(CONCATENATE($K$52,"_Qu_",hi!$C$61),fpre_reg_dat!$A$2:$DH$4224,FPRE_REG!$B62,0)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VLOOKUP(CONCATENATE($E$52,"_Ja_",hi!$C$61),fpre_reg_dat!$A$2:$DH$4224,FPRE_REG!$L62,0)</f>
        <v>127.70294351227287</v>
      </c>
      <c r="P62" s="107"/>
      <c r="Q62" s="107">
        <f>VLOOKUP(CONCATENATE($G$52,"_Ja_",hi!$C$61),fpre_reg_dat!$A$2:$DH$4224,FPRE_REG!$L62,0)</f>
        <v>132.66178130780699</v>
      </c>
      <c r="R62" s="107"/>
      <c r="S62" s="107">
        <f>VLOOKUP(CONCATENATE($I$52,"_Ja_",hi!$C$61),fpre_reg_dat!$A$2:$DH$4224,FPRE_REG!$L62,0)</f>
        <v>129.89605605152192</v>
      </c>
      <c r="T62" s="107"/>
      <c r="U62" s="107">
        <f>VLOOKUP(CONCATENATE($K$52,"_Ja_",hi!$C$61),fpre_reg_dat!$A$2:$DH$4224,FPRE_REG!$L62,0)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2"/>
        <v>11</v>
      </c>
      <c r="C63" s="105" t="s">
        <v>21</v>
      </c>
      <c r="D63" s="106"/>
      <c r="E63" s="102">
        <f>VLOOKUP(CONCATENATE($E$52,"_Qu_",hi!$C$61),fpre_reg_dat!$A$2:$DH$4224,FPRE_REG!$B63,0)</f>
        <v>98.906240245644099</v>
      </c>
      <c r="F63" s="107"/>
      <c r="G63" s="107">
        <f>VLOOKUP(CONCATENATE($G$52,"_Qu_",hi!$C$61),fpre_reg_dat!$A$2:$DH$4224,FPRE_REG!$B63,0)</f>
        <v>102.42293144564978</v>
      </c>
      <c r="H63" s="107"/>
      <c r="I63" s="107">
        <f>VLOOKUP(CONCATENATE($I$52,"_Qu_",hi!$C$61),fpre_reg_dat!$A$2:$DH$4224,FPRE_REG!$B63,0)</f>
        <v>104.08574737044667</v>
      </c>
      <c r="J63" s="107"/>
      <c r="K63" s="107">
        <f>VLOOKUP(CONCATENATE($K$52,"_Qu_",hi!$C$61),fpre_reg_dat!$A$2:$DH$4224,FPRE_REG!$B63,0)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VLOOKUP(CONCATENATE($E$52,"_Ja_",hi!$C$61),fpre_reg_dat!$A$2:$DH$4224,FPRE_REG!$L63,0)</f>
        <v>124.7917272489268</v>
      </c>
      <c r="P63" s="107"/>
      <c r="Q63" s="107">
        <f>VLOOKUP(CONCATENATE($G$52,"_Ja_",hi!$C$61),fpre_reg_dat!$A$2:$DH$4224,FPRE_REG!$L63,0)</f>
        <v>132.8019332617973</v>
      </c>
      <c r="R63" s="107"/>
      <c r="S63" s="107">
        <f>VLOOKUP(CONCATENATE($I$52,"_Ja_",hi!$C$61),fpre_reg_dat!$A$2:$DH$4224,FPRE_REG!$L63,0)</f>
        <v>114.73525043992339</v>
      </c>
      <c r="T63" s="107"/>
      <c r="U63" s="107">
        <f>VLOOKUP(CONCATENATE($K$52,"_Ja_",hi!$C$61),fpre_reg_dat!$A$2:$DH$4224,FPRE_REG!$L63,0)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2"/>
        <v>12</v>
      </c>
      <c r="C64" s="105" t="s">
        <v>22</v>
      </c>
      <c r="D64" s="106"/>
      <c r="E64" s="102">
        <f>VLOOKUP(CONCATENATE($E$52,"_Qu_",hi!$C$61),fpre_reg_dat!$A$2:$DH$4224,FPRE_REG!$B64,0)</f>
        <v>98.979214388178406</v>
      </c>
      <c r="F64" s="107"/>
      <c r="G64" s="107">
        <f>VLOOKUP(CONCATENATE($G$52,"_Qu_",hi!$C$61),fpre_reg_dat!$A$2:$DH$4224,FPRE_REG!$B64,0)</f>
        <v>102.85392078707125</v>
      </c>
      <c r="H64" s="107"/>
      <c r="I64" s="107">
        <f>VLOOKUP(CONCATENATE($I$52,"_Qu_",hi!$C$61),fpre_reg_dat!$A$2:$DH$4224,FPRE_REG!$B64,0)</f>
        <v>105.53671337055665</v>
      </c>
      <c r="J64" s="107"/>
      <c r="K64" s="107">
        <f>VLOOKUP(CONCATENATE($K$52,"_Qu_",hi!$C$61),fpre_reg_dat!$A$2:$DH$4224,FPRE_REG!$B64,0)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VLOOKUP(CONCATENATE($E$52,"_Ja_",hi!$C$61),fpre_reg_dat!$A$2:$DH$4224,FPRE_REG!$L64,0)</f>
        <v>132.19901043640988</v>
      </c>
      <c r="P64" s="107"/>
      <c r="Q64" s="107">
        <f>VLOOKUP(CONCATENATE($G$52,"_Ja_",hi!$C$61),fpre_reg_dat!$A$2:$DH$4224,FPRE_REG!$L64,0)</f>
        <v>142.46514377749335</v>
      </c>
      <c r="R64" s="107"/>
      <c r="S64" s="107">
        <f>VLOOKUP(CONCATENATE($I$52,"_Ja_",hi!$C$61),fpre_reg_dat!$A$2:$DH$4224,FPRE_REG!$L64,0)</f>
        <v>135.0434454801007</v>
      </c>
      <c r="T64" s="107"/>
      <c r="U64" s="107">
        <f>VLOOKUP(CONCATENATE($K$52,"_Ja_",hi!$C$61),fpre_reg_dat!$A$2:$DH$4224,FPRE_REG!$L64,0)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2"/>
        <v>13</v>
      </c>
      <c r="C65" s="105" t="s">
        <v>23</v>
      </c>
      <c r="D65" s="106"/>
      <c r="E65" s="102">
        <f>VLOOKUP(CONCATENATE($E$52,"_Qu_",hi!$C$61),fpre_reg_dat!$A$2:$DH$4224,FPRE_REG!$B65,0)</f>
        <v>98.839524671777298</v>
      </c>
      <c r="F65" s="107"/>
      <c r="G65" s="107">
        <f>VLOOKUP(CONCATENATE($G$52,"_Qu_",hi!$C$61),fpre_reg_dat!$A$2:$DH$4224,FPRE_REG!$B65,0)</f>
        <v>103.43393045016465</v>
      </c>
      <c r="H65" s="107"/>
      <c r="I65" s="107">
        <f>VLOOKUP(CONCATENATE($I$52,"_Qu_",hi!$C$61),fpre_reg_dat!$A$2:$DH$4224,FPRE_REG!$B65,0)</f>
        <v>105.60718303705865</v>
      </c>
      <c r="J65" s="107"/>
      <c r="K65" s="107">
        <f>VLOOKUP(CONCATENATE($K$52,"_Qu_",hi!$C$61),fpre_reg_dat!$A$2:$DH$4224,FPRE_REG!$B65,0)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VLOOKUP(CONCATENATE($E$52,"_Ja_",hi!$C$61),fpre_reg_dat!$A$2:$DH$4224,FPRE_REG!$L65,0)</f>
        <v>128.03396658315594</v>
      </c>
      <c r="P65" s="107"/>
      <c r="Q65" s="107">
        <f>VLOOKUP(CONCATENATE($G$52,"_Ja_",hi!$C$61),fpre_reg_dat!$A$2:$DH$4224,FPRE_REG!$L65,0)</f>
        <v>136.45224531752956</v>
      </c>
      <c r="R65" s="107"/>
      <c r="S65" s="107">
        <f>VLOOKUP(CONCATENATE($I$52,"_Ja_",hi!$C$61),fpre_reg_dat!$A$2:$DH$4224,FPRE_REG!$L65,0)</f>
        <v>134.56769110741448</v>
      </c>
      <c r="T65" s="107"/>
      <c r="U65" s="107">
        <f>VLOOKUP(CONCATENATE($K$52,"_Ja_",hi!$C$61),fpre_reg_dat!$A$2:$DH$4224,FPRE_REG!$L65,0)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2"/>
        <v>14</v>
      </c>
      <c r="C66" s="105" t="s">
        <v>24</v>
      </c>
      <c r="D66" s="106"/>
      <c r="E66" s="102">
        <f>VLOOKUP(CONCATENATE($E$52,"_Qu_",hi!$C$61),fpre_reg_dat!$A$2:$DH$4224,FPRE_REG!$B66,0)</f>
        <v>98.51241972484452</v>
      </c>
      <c r="F66" s="107"/>
      <c r="G66" s="107">
        <f>VLOOKUP(CONCATENATE($G$52,"_Qu_",hi!$C$61),fpre_reg_dat!$A$2:$DH$4224,FPRE_REG!$B66,0)</f>
        <v>103.26026988782611</v>
      </c>
      <c r="H66" s="107"/>
      <c r="I66" s="107">
        <f>VLOOKUP(CONCATENATE($I$52,"_Qu_",hi!$C$61),fpre_reg_dat!$A$2:$DH$4224,FPRE_REG!$B66,0)</f>
        <v>105.67714317469697</v>
      </c>
      <c r="J66" s="107"/>
      <c r="K66" s="107">
        <f>VLOOKUP(CONCATENATE($K$52,"_Qu_",hi!$C$61),fpre_reg_dat!$A$2:$DH$4224,FPRE_REG!$B66,0)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VLOOKUP(CONCATENATE($E$52,"_Ja_",hi!$C$61),fpre_reg_dat!$A$2:$DH$4224,FPRE_REG!$L66,0)</f>
        <v>129.09791552175858</v>
      </c>
      <c r="P66" s="107"/>
      <c r="Q66" s="107">
        <f>VLOOKUP(CONCATENATE($G$52,"_Ja_",hi!$C$61),fpre_reg_dat!$A$2:$DH$4224,FPRE_REG!$L66,0)</f>
        <v>134.53509298535104</v>
      </c>
      <c r="R66" s="107"/>
      <c r="S66" s="107">
        <f>VLOOKUP(CONCATENATE($I$52,"_Ja_",hi!$C$61),fpre_reg_dat!$A$2:$DH$4224,FPRE_REG!$L66,0)</f>
        <v>132.05777949887025</v>
      </c>
      <c r="T66" s="107"/>
      <c r="U66" s="107">
        <f>VLOOKUP(CONCATENATE($K$52,"_Ja_",hi!$C$61),fpre_reg_dat!$A$2:$DH$4224,FPRE_REG!$L66,0)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2"/>
        <v>15</v>
      </c>
      <c r="C67" s="105" t="s">
        <v>25</v>
      </c>
      <c r="D67" s="106"/>
      <c r="E67" s="102">
        <f>VLOOKUP(CONCATENATE($E$52,"_Qu_",hi!$C$61),fpre_reg_dat!$A$2:$DH$4224,FPRE_REG!$B67,0)</f>
        <v>98.722688944813271</v>
      </c>
      <c r="F67" s="107"/>
      <c r="G67" s="107">
        <f>VLOOKUP(CONCATENATE($G$52,"_Qu_",hi!$C$61),fpre_reg_dat!$A$2:$DH$4224,FPRE_REG!$B67,0)</f>
        <v>103.56602186367722</v>
      </c>
      <c r="H67" s="107"/>
      <c r="I67" s="107">
        <f>VLOOKUP(CONCATENATE($I$52,"_Qu_",hi!$C$61),fpre_reg_dat!$A$2:$DH$4224,FPRE_REG!$B67,0)</f>
        <v>106.11069433989742</v>
      </c>
      <c r="J67" s="107"/>
      <c r="K67" s="107">
        <f>VLOOKUP(CONCATENATE($K$52,"_Qu_",hi!$C$61),fpre_reg_dat!$A$2:$DH$4224,FPRE_REG!$B67,0)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VLOOKUP(CONCATENATE($E$52,"_Ja_",hi!$C$61),fpre_reg_dat!$A$2:$DH$4224,FPRE_REG!$L67,0)</f>
        <v>126.91597215077157</v>
      </c>
      <c r="P67" s="107"/>
      <c r="Q67" s="107">
        <f>VLOOKUP(CONCATENATE($G$52,"_Ja_",hi!$C$61),fpre_reg_dat!$A$2:$DH$4224,FPRE_REG!$L67,0)</f>
        <v>132.81905829200349</v>
      </c>
      <c r="R67" s="107"/>
      <c r="S67" s="107">
        <f>VLOOKUP(CONCATENATE($I$52,"_Ja_",hi!$C$61),fpre_reg_dat!$A$2:$DH$4224,FPRE_REG!$L67,0)</f>
        <v>123.57882839235566</v>
      </c>
      <c r="T67" s="107"/>
      <c r="U67" s="107">
        <f>VLOOKUP(CONCATENATE($K$52,"_Ja_",hi!$C$61),fpre_reg_dat!$A$2:$DH$4224,FPRE_REG!$L67,0)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2"/>
        <v>16</v>
      </c>
      <c r="C68" s="105" t="s">
        <v>26</v>
      </c>
      <c r="D68" s="106"/>
      <c r="E68" s="102">
        <f>VLOOKUP(CONCATENATE($E$52,"_Qu_",hi!$C$61),fpre_reg_dat!$A$2:$DH$4224,FPRE_REG!$B68,0)</f>
        <v>99.322129103671216</v>
      </c>
      <c r="F68" s="107"/>
      <c r="G68" s="107">
        <f>VLOOKUP(CONCATENATE($G$52,"_Qu_",hi!$C$61),fpre_reg_dat!$A$2:$DH$4224,FPRE_REG!$B68,0)</f>
        <v>104.22372111564144</v>
      </c>
      <c r="H68" s="107"/>
      <c r="I68" s="107">
        <f>VLOOKUP(CONCATENATE($I$52,"_Qu_",hi!$C$61),fpre_reg_dat!$A$2:$DH$4224,FPRE_REG!$B68,0)</f>
        <v>106.7808894279179</v>
      </c>
      <c r="J68" s="107"/>
      <c r="K68" s="107">
        <f>VLOOKUP(CONCATENATE($K$52,"_Qu_",hi!$C$61),fpre_reg_dat!$A$2:$DH$4224,FPRE_REG!$B68,0)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VLOOKUP(CONCATENATE($E$52,"_Ja_",hi!$C$61),fpre_reg_dat!$A$2:$DH$4224,FPRE_REG!$L68,0)</f>
        <v>122.3456809189001</v>
      </c>
      <c r="P68" s="107"/>
      <c r="Q68" s="107">
        <f>VLOOKUP(CONCATENATE($G$52,"_Ja_",hi!$C$61),fpre_reg_dat!$A$2:$DH$4224,FPRE_REG!$L68,0)</f>
        <v>129.88254418751131</v>
      </c>
      <c r="R68" s="107"/>
      <c r="S68" s="107">
        <f>VLOOKUP(CONCATENATE($I$52,"_Ja_",hi!$C$61),fpre_reg_dat!$A$2:$DH$4224,FPRE_REG!$L68,0)</f>
        <v>118.35700360900788</v>
      </c>
      <c r="T68" s="107"/>
      <c r="U68" s="107">
        <f>VLOOKUP(CONCATENATE($K$52,"_Ja_",hi!$C$61),fpre_reg_dat!$A$2:$DH$4224,FPRE_REG!$L68,0)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2"/>
        <v>17</v>
      </c>
      <c r="C69" s="105" t="s">
        <v>27</v>
      </c>
      <c r="D69" s="106"/>
      <c r="E69" s="102">
        <f>VLOOKUP(CONCATENATE($E$52,"_Qu_",hi!$C$61),fpre_reg_dat!$A$2:$DH$4224,FPRE_REG!$B69,0)</f>
        <v>101.88600606625488</v>
      </c>
      <c r="F69" s="107"/>
      <c r="G69" s="107">
        <f>VLOOKUP(CONCATENATE($G$52,"_Qu_",hi!$C$61),fpre_reg_dat!$A$2:$DH$4224,FPRE_REG!$B69,0)</f>
        <v>106.87123555305324</v>
      </c>
      <c r="H69" s="107"/>
      <c r="I69" s="107">
        <f>VLOOKUP(CONCATENATE($I$52,"_Qu_",hi!$C$61),fpre_reg_dat!$A$2:$DH$4224,FPRE_REG!$B69,0)</f>
        <v>110.42326731725937</v>
      </c>
      <c r="J69" s="107"/>
      <c r="K69" s="107">
        <f>VLOOKUP(CONCATENATE($K$52,"_Qu_",hi!$C$61),fpre_reg_dat!$A$2:$DH$4224,FPRE_REG!$B69,0)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VLOOKUP(CONCATENATE($E$52,"_Ja_",hi!$C$61),fpre_reg_dat!$A$2:$DH$4224,FPRE_REG!$L69,0)</f>
        <v>118.60508298053728</v>
      </c>
      <c r="P69" s="107"/>
      <c r="Q69" s="107">
        <f>VLOOKUP(CONCATENATE($G$52,"_Ja_",hi!$C$61),fpre_reg_dat!$A$2:$DH$4224,FPRE_REG!$L69,0)</f>
        <v>130.46115904195679</v>
      </c>
      <c r="R69" s="107"/>
      <c r="S69" s="107">
        <f>VLOOKUP(CONCATENATE($I$52,"_Ja_",hi!$C$61),fpre_reg_dat!$A$2:$DH$4224,FPRE_REG!$L69,0)</f>
        <v>118.56256214540635</v>
      </c>
      <c r="T69" s="107"/>
      <c r="U69" s="107">
        <f>VLOOKUP(CONCATENATE($K$52,"_Ja_",hi!$C$61),fpre_reg_dat!$A$2:$DH$4224,FPRE_REG!$L69,0)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2"/>
        <v>18</v>
      </c>
      <c r="C70" s="105" t="s">
        <v>28</v>
      </c>
      <c r="D70" s="106"/>
      <c r="E70" s="102">
        <f>VLOOKUP(CONCATENATE($E$52,"_Qu_",hi!$C$61),fpre_reg_dat!$A$2:$DH$4224,FPRE_REG!$B70,0)</f>
        <v>102.52936462475992</v>
      </c>
      <c r="F70" s="107"/>
      <c r="G70" s="107">
        <f>VLOOKUP(CONCATENATE($G$52,"_Qu_",hi!$C$61),fpre_reg_dat!$A$2:$DH$4224,FPRE_REG!$B70,0)</f>
        <v>107.7773213777871</v>
      </c>
      <c r="H70" s="107"/>
      <c r="I70" s="107">
        <f>VLOOKUP(CONCATENATE($I$52,"_Qu_",hi!$C$61),fpre_reg_dat!$A$2:$DH$4224,FPRE_REG!$B70,0)</f>
        <v>111.65461725403941</v>
      </c>
      <c r="J70" s="107"/>
      <c r="K70" s="107">
        <f>VLOOKUP(CONCATENATE($K$52,"_Qu_",hi!$C$61),fpre_reg_dat!$A$2:$DH$4224,FPRE_REG!$B70,0)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VLOOKUP(CONCATENATE($E$52,"_Ja_",hi!$C$61),fpre_reg_dat!$A$2:$DH$4224,FPRE_REG!$L70,0)</f>
        <v>113.23566300387766</v>
      </c>
      <c r="P70" s="107"/>
      <c r="Q70" s="107">
        <f>VLOOKUP(CONCATENATE($G$52,"_Ja_",hi!$C$61),fpre_reg_dat!$A$2:$DH$4224,FPRE_REG!$L70,0)</f>
        <v>125.23467464033385</v>
      </c>
      <c r="R70" s="107"/>
      <c r="S70" s="107">
        <f>VLOOKUP(CONCATENATE($I$52,"_Ja_",hi!$C$61),fpre_reg_dat!$A$2:$DH$4224,FPRE_REG!$L70,0)</f>
        <v>119.39701742129742</v>
      </c>
      <c r="T70" s="107"/>
      <c r="U70" s="107">
        <f>VLOOKUP(CONCATENATE($K$52,"_Ja_",hi!$C$61),fpre_reg_dat!$A$2:$DH$4224,FPRE_REG!$L70,0)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2"/>
        <v>19</v>
      </c>
      <c r="C71" s="105" t="s">
        <v>29</v>
      </c>
      <c r="D71" s="106"/>
      <c r="E71" s="102">
        <f>VLOOKUP(CONCATENATE($E$52,"_Qu_",hi!$C$61),fpre_reg_dat!$A$2:$DH$4224,FPRE_REG!$B71,0)</f>
        <v>104.26685873676618</v>
      </c>
      <c r="F71" s="107"/>
      <c r="G71" s="107">
        <f>VLOOKUP(CONCATENATE($G$52,"_Qu_",hi!$C$61),fpre_reg_dat!$A$2:$DH$4224,FPRE_REG!$B71,0)</f>
        <v>109.81933723321747</v>
      </c>
      <c r="H71" s="107"/>
      <c r="I71" s="107">
        <f>VLOOKUP(CONCATENATE($I$52,"_Qu_",hi!$C$61),fpre_reg_dat!$A$2:$DH$4224,FPRE_REG!$B71,0)</f>
        <v>112.6866581232362</v>
      </c>
      <c r="J71" s="107"/>
      <c r="K71" s="107">
        <f>VLOOKUP(CONCATENATE($K$52,"_Qu_",hi!$C$61),fpre_reg_dat!$A$2:$DH$4224,FPRE_REG!$B71,0)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VLOOKUP(CONCATENATE($E$52,"_Ja_",hi!$C$61),fpre_reg_dat!$A$2:$DH$4224,FPRE_REG!$L71,0)</f>
        <v>107.73722714242318</v>
      </c>
      <c r="P71" s="107"/>
      <c r="Q71" s="107">
        <f>VLOOKUP(CONCATENATE($G$52,"_Ja_",hi!$C$61),fpre_reg_dat!$A$2:$DH$4224,FPRE_REG!$L71,0)</f>
        <v>119.05001637386631</v>
      </c>
      <c r="R71" s="107"/>
      <c r="S71" s="107">
        <f>VLOOKUP(CONCATENATE($I$52,"_Ja_",hi!$C$61),fpre_reg_dat!$A$2:$DH$4224,FPRE_REG!$L71,0)</f>
        <v>114.93221056092038</v>
      </c>
      <c r="T71" s="107"/>
      <c r="U71" s="107">
        <f>VLOOKUP(CONCATENATE($K$52,"_Ja_",hi!$C$61),fpre_reg_dat!$A$2:$DH$4224,FPRE_REG!$L71,0)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2"/>
        <v>20</v>
      </c>
      <c r="C72" s="105" t="s">
        <v>30</v>
      </c>
      <c r="D72" s="106"/>
      <c r="E72" s="102">
        <f>VLOOKUP(CONCATENATE($E$52,"_Qu_",hi!$C$61),fpre_reg_dat!$A$2:$DH$4224,FPRE_REG!$B72,0)</f>
        <v>104.65197466700505</v>
      </c>
      <c r="F72" s="107"/>
      <c r="G72" s="107">
        <f>VLOOKUP(CONCATENATE($G$52,"_Qu_",hi!$C$61),fpre_reg_dat!$A$2:$DH$4224,FPRE_REG!$B72,0)</f>
        <v>110.61482953736603</v>
      </c>
      <c r="H72" s="107"/>
      <c r="I72" s="107">
        <f>VLOOKUP(CONCATENATE($I$52,"_Qu_",hi!$C$61),fpre_reg_dat!$A$2:$DH$4224,FPRE_REG!$B72,0)</f>
        <v>112.85814410325034</v>
      </c>
      <c r="J72" s="107"/>
      <c r="K72" s="107">
        <f>VLOOKUP(CONCATENATE($K$52,"_Qu_",hi!$C$61),fpre_reg_dat!$A$2:$DH$4224,FPRE_REG!$B72,0)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VLOOKUP(CONCATENATE($E$52,"_Ja_",hi!$C$61),fpre_reg_dat!$A$2:$DH$4224,FPRE_REG!$L72,0)</f>
        <v>107.24565970924107</v>
      </c>
      <c r="P72" s="107"/>
      <c r="Q72" s="107">
        <f>VLOOKUP(CONCATENATE($G$52,"_Ja_",hi!$C$61),fpre_reg_dat!$A$2:$DH$4224,FPRE_REG!$L72,0)</f>
        <v>120.01850810937775</v>
      </c>
      <c r="R72" s="107"/>
      <c r="S72" s="107">
        <f>VLOOKUP(CONCATENATE($I$52,"_Ja_",hi!$C$61),fpre_reg_dat!$A$2:$DH$4224,FPRE_REG!$L72,0)</f>
        <v>119.69859974361383</v>
      </c>
      <c r="T72" s="107"/>
      <c r="U72" s="107">
        <f>VLOOKUP(CONCATENATE($K$52,"_Ja_",hi!$C$61),fpre_reg_dat!$A$2:$DH$4224,FPRE_REG!$L72,0)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2"/>
        <v>21</v>
      </c>
      <c r="C73" s="105" t="s">
        <v>31</v>
      </c>
      <c r="D73" s="106"/>
      <c r="E73" s="102">
        <f>VLOOKUP(CONCATENATE($E$52,"_Qu_",hi!$C$61),fpre_reg_dat!$A$2:$DH$4224,FPRE_REG!$B73,0)</f>
        <v>107.33177730780375</v>
      </c>
      <c r="F73" s="107"/>
      <c r="G73" s="107">
        <f>VLOOKUP(CONCATENATE($G$52,"_Qu_",hi!$C$61),fpre_reg_dat!$A$2:$DH$4224,FPRE_REG!$B73,0)</f>
        <v>113.1061254132004</v>
      </c>
      <c r="H73" s="107"/>
      <c r="I73" s="107">
        <f>VLOOKUP(CONCATENATE($I$52,"_Qu_",hi!$C$61),fpre_reg_dat!$A$2:$DH$4224,FPRE_REG!$B73,0)</f>
        <v>114.22892528152953</v>
      </c>
      <c r="J73" s="107"/>
      <c r="K73" s="107">
        <f>VLOOKUP(CONCATENATE($K$52,"_Qu_",hi!$C$61),fpre_reg_dat!$A$2:$DH$4224,FPRE_REG!$B73,0)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VLOOKUP(CONCATENATE($E$52,"_Ja_",hi!$C$61),fpre_reg_dat!$A$2:$DH$4224,FPRE_REG!$L73,0)</f>
        <v>106.16966889881489</v>
      </c>
      <c r="P73" s="107"/>
      <c r="Q73" s="107">
        <f>VLOOKUP(CONCATENATE($G$52,"_Ja_",hi!$C$61),fpre_reg_dat!$A$2:$DH$4224,FPRE_REG!$L73,0)</f>
        <v>121.48702757694032</v>
      </c>
      <c r="R73" s="107"/>
      <c r="S73" s="107">
        <f>VLOOKUP(CONCATENATE($I$52,"_Ja_",hi!$C$61),fpre_reg_dat!$A$2:$DH$4224,FPRE_REG!$L73,0)</f>
        <v>122.46060298671742</v>
      </c>
      <c r="T73" s="107"/>
      <c r="U73" s="107">
        <f>VLOOKUP(CONCATENATE($K$52,"_Ja_",hi!$C$61),fpre_reg_dat!$A$2:$DH$4224,FPRE_REG!$L73,0)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2"/>
        <v>22</v>
      </c>
      <c r="C74" s="105" t="s">
        <v>32</v>
      </c>
      <c r="D74" s="106"/>
      <c r="E74" s="102">
        <f>VLOOKUP(CONCATENATE($E$52,"_Qu_",hi!$C$61),fpre_reg_dat!$A$2:$DH$4224,FPRE_REG!$B74,0)</f>
        <v>106.68247560599666</v>
      </c>
      <c r="F74" s="107"/>
      <c r="G74" s="107">
        <f>VLOOKUP(CONCATENATE($G$52,"_Qu_",hi!$C$61),fpre_reg_dat!$A$2:$DH$4224,FPRE_REG!$B74,0)</f>
        <v>112.50220359145912</v>
      </c>
      <c r="H74" s="107"/>
      <c r="I74" s="107">
        <f>VLOOKUP(CONCATENATE($I$52,"_Qu_",hi!$C$61),fpre_reg_dat!$A$2:$DH$4224,FPRE_REG!$B74,0)</f>
        <v>113.73792460423881</v>
      </c>
      <c r="J74" s="107"/>
      <c r="K74" s="107">
        <f>VLOOKUP(CONCATENATE($K$52,"_Qu_",hi!$C$61),fpre_reg_dat!$A$2:$DH$4224,FPRE_REG!$B74,0)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VLOOKUP(CONCATENATE($E$52,"_Ja_",hi!$C$61),fpre_reg_dat!$A$2:$DH$4224,FPRE_REG!$L74,0)</f>
        <v>106.47890205073432</v>
      </c>
      <c r="P74" s="107"/>
      <c r="Q74" s="107">
        <f>VLOOKUP(CONCATENATE($G$52,"_Ja_",hi!$C$61),fpre_reg_dat!$A$2:$DH$4224,FPRE_REG!$L74,0)</f>
        <v>123.39497584767274</v>
      </c>
      <c r="R74" s="107"/>
      <c r="S74" s="107">
        <f>VLOOKUP(CONCATENATE($I$52,"_Ja_",hi!$C$61),fpre_reg_dat!$A$2:$DH$4224,FPRE_REG!$L74,0)</f>
        <v>125.38963769336908</v>
      </c>
      <c r="T74" s="107"/>
      <c r="U74" s="107">
        <f>VLOOKUP(CONCATENATE($K$52,"_Ja_",hi!$C$61),fpre_reg_dat!$A$2:$DH$4224,FPRE_REG!$L74,0)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2"/>
        <v>23</v>
      </c>
      <c r="C75" s="105" t="s">
        <v>33</v>
      </c>
      <c r="D75" s="106"/>
      <c r="E75" s="102">
        <f>VLOOKUP(CONCATENATE($E$52,"_Qu_",hi!$C$61),fpre_reg_dat!$A$2:$DH$4224,FPRE_REG!$B75,0)</f>
        <v>107.45227516566929</v>
      </c>
      <c r="F75" s="107"/>
      <c r="G75" s="107">
        <f>VLOOKUP(CONCATENATE($G$52,"_Qu_",hi!$C$61),fpre_reg_dat!$A$2:$DH$4224,FPRE_REG!$B75,0)</f>
        <v>113.16736455419996</v>
      </c>
      <c r="H75" s="107"/>
      <c r="I75" s="107">
        <f>VLOOKUP(CONCATENATE($I$52,"_Qu_",hi!$C$61),fpre_reg_dat!$A$2:$DH$4224,FPRE_REG!$B75,0)</f>
        <v>116.25060936804137</v>
      </c>
      <c r="J75" s="107"/>
      <c r="K75" s="107">
        <f>VLOOKUP(CONCATENATE($K$52,"_Qu_",hi!$C$61),fpre_reg_dat!$A$2:$DH$4224,FPRE_REG!$B75,0)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VLOOKUP(CONCATENATE($E$52,"_Ja_",hi!$C$61),fpre_reg_dat!$A$2:$DH$4224,FPRE_REG!$L75,0)</f>
        <v>111.30938948478905</v>
      </c>
      <c r="P75" s="107"/>
      <c r="Q75" s="107">
        <f>VLOOKUP(CONCATENATE($G$52,"_Ja_",hi!$C$61),fpre_reg_dat!$A$2:$DH$4224,FPRE_REG!$L75,0)</f>
        <v>129.52738712432244</v>
      </c>
      <c r="R75" s="107"/>
      <c r="S75" s="107">
        <f>VLOOKUP(CONCATENATE($I$52,"_Ja_",hi!$C$61),fpre_reg_dat!$A$2:$DH$4224,FPRE_REG!$L75,0)</f>
        <v>132.32068394362588</v>
      </c>
      <c r="T75" s="107"/>
      <c r="U75" s="107">
        <f>VLOOKUP(CONCATENATE($K$52,"_Ja_",hi!$C$61),fpre_reg_dat!$A$2:$DH$4224,FPRE_REG!$L75,0)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2"/>
        <v>24</v>
      </c>
      <c r="C76" s="105" t="s">
        <v>34</v>
      </c>
      <c r="D76" s="106"/>
      <c r="E76" s="102">
        <f>VLOOKUP(CONCATENATE($E$52,"_Qu_",hi!$C$61),fpre_reg_dat!$A$2:$DH$4224,FPRE_REG!$B76,0)</f>
        <v>107.02682009014615</v>
      </c>
      <c r="F76" s="107"/>
      <c r="G76" s="107">
        <f>VLOOKUP(CONCATENATE($G$52,"_Qu_",hi!$C$61),fpre_reg_dat!$A$2:$DH$4224,FPRE_REG!$B76,0)</f>
        <v>113.02716465628986</v>
      </c>
      <c r="H76" s="107"/>
      <c r="I76" s="107">
        <f>VLOOKUP(CONCATENATE($I$52,"_Qu_",hi!$C$61),fpre_reg_dat!$A$2:$DH$4224,FPRE_REG!$B76,0)</f>
        <v>118.94820557747173</v>
      </c>
      <c r="J76" s="107"/>
      <c r="K76" s="107">
        <f>VLOOKUP(CONCATENATE($K$52,"_Qu_",hi!$C$61),fpre_reg_dat!$A$2:$DH$4224,FPRE_REG!$B76,0)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VLOOKUP(CONCATENATE($E$52,"_Ja_",hi!$C$61),fpre_reg_dat!$A$2:$DH$4224,FPRE_REG!$L76,0)</f>
        <v>115.39169154294228</v>
      </c>
      <c r="P76" s="107"/>
      <c r="Q76" s="107">
        <f>VLOOKUP(CONCATENATE($G$52,"_Ja_",hi!$C$61),fpre_reg_dat!$A$2:$DH$4224,FPRE_REG!$L76,0)</f>
        <v>134.50509646084922</v>
      </c>
      <c r="R76" s="107"/>
      <c r="S76" s="107">
        <f>VLOOKUP(CONCATENATE($I$52,"_Ja_",hi!$C$61),fpre_reg_dat!$A$2:$DH$4224,FPRE_REG!$L76,0)</f>
        <v>136.91530692537407</v>
      </c>
      <c r="T76" s="107"/>
      <c r="U76" s="107">
        <f>VLOOKUP(CONCATENATE($K$52,"_Ja_",hi!$C$61),fpre_reg_dat!$A$2:$DH$4224,FPRE_REG!$L76,0)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2"/>
        <v>25</v>
      </c>
      <c r="C77" s="105" t="s">
        <v>35</v>
      </c>
      <c r="D77" s="106"/>
      <c r="E77" s="102">
        <f>VLOOKUP(CONCATENATE($E$52,"_Qu_",hi!$C$61),fpre_reg_dat!$A$2:$DH$4224,FPRE_REG!$B77,0)</f>
        <v>109.30349509526019</v>
      </c>
      <c r="F77" s="107"/>
      <c r="G77" s="107">
        <f>VLOOKUP(CONCATENATE($G$52,"_Qu_",hi!$C$61),fpre_reg_dat!$A$2:$DH$4224,FPRE_REG!$B77,0)</f>
        <v>114.9884666704781</v>
      </c>
      <c r="H77" s="107"/>
      <c r="I77" s="107">
        <f>VLOOKUP(CONCATENATE($I$52,"_Qu_",hi!$C$61),fpre_reg_dat!$A$2:$DH$4224,FPRE_REG!$B77,0)</f>
        <v>122.85496965127251</v>
      </c>
      <c r="J77" s="107"/>
      <c r="K77" s="107">
        <f>VLOOKUP(CONCATENATE($K$52,"_Qu_",hi!$C$61),fpre_reg_dat!$A$2:$DH$4224,FPRE_REG!$B77,0)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VLOOKUP(CONCATENATE($E$52,"_Ja_",hi!$C$61),fpre_reg_dat!$A$2:$DH$4224,FPRE_REG!$L77,0)</f>
        <v>118.99267984443391</v>
      </c>
      <c r="P77" s="107"/>
      <c r="Q77" s="107">
        <f>VLOOKUP(CONCATENATE($G$52,"_Ja_",hi!$C$61),fpre_reg_dat!$A$2:$DH$4224,FPRE_REG!$L77,0)</f>
        <v>138.18568450760145</v>
      </c>
      <c r="R77" s="107"/>
      <c r="S77" s="107">
        <f>VLOOKUP(CONCATENATE($I$52,"_Ja_",hi!$C$61),fpre_reg_dat!$A$2:$DH$4224,FPRE_REG!$L77,0)</f>
        <v>152.30119147337408</v>
      </c>
      <c r="T77" s="107"/>
      <c r="U77" s="107">
        <f>VLOOKUP(CONCATENATE($K$52,"_Ja_",hi!$C$61),fpre_reg_dat!$A$2:$DH$4224,FPRE_REG!$L77,0)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2"/>
        <v>26</v>
      </c>
      <c r="C78" s="105" t="s">
        <v>36</v>
      </c>
      <c r="D78" s="106"/>
      <c r="E78" s="102">
        <f>VLOOKUP(CONCATENATE($E$52,"_Qu_",hi!$C$61),fpre_reg_dat!$A$2:$DH$4224,FPRE_REG!$B78,0)</f>
        <v>109.81099831285243</v>
      </c>
      <c r="F78" s="107"/>
      <c r="G78" s="107">
        <f>VLOOKUP(CONCATENATE($G$52,"_Qu_",hi!$C$61),fpre_reg_dat!$A$2:$DH$4224,FPRE_REG!$B78,0)</f>
        <v>115.40119145441179</v>
      </c>
      <c r="H78" s="107"/>
      <c r="I78" s="107">
        <f>VLOOKUP(CONCATENATE($I$52,"_Qu_",hi!$C$61),fpre_reg_dat!$A$2:$DH$4224,FPRE_REG!$B78,0)</f>
        <v>127.16320731148191</v>
      </c>
      <c r="J78" s="107"/>
      <c r="K78" s="107">
        <f>VLOOKUP(CONCATENATE($K$52,"_Qu_",hi!$C$61),fpre_reg_dat!$A$2:$DH$4224,FPRE_REG!$B78,0)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VLOOKUP(CONCATENATE($E$52,"_Ja_",hi!$C$61),fpre_reg_dat!$A$2:$DH$4224,FPRE_REG!$L78,0)</f>
        <v>123.30564827127984</v>
      </c>
      <c r="P78" s="107"/>
      <c r="Q78" s="107">
        <f>VLOOKUP(CONCATENATE($G$52,"_Ja_",hi!$C$61),fpre_reg_dat!$A$2:$DH$4224,FPRE_REG!$L78,0)</f>
        <v>144.71935886679137</v>
      </c>
      <c r="R78" s="107"/>
      <c r="S78" s="107">
        <f>VLOOKUP(CONCATENATE($I$52,"_Ja_",hi!$C$61),fpre_reg_dat!$A$2:$DH$4224,FPRE_REG!$L78,0)</f>
        <v>165.30700276122852</v>
      </c>
      <c r="T78" s="107"/>
      <c r="U78" s="107">
        <f>VLOOKUP(CONCATENATE($K$52,"_Ja_",hi!$C$61),fpre_reg_dat!$A$2:$DH$4224,FPRE_REG!$L78,0)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2"/>
        <v>27</v>
      </c>
      <c r="C79" s="105" t="s">
        <v>37</v>
      </c>
      <c r="D79" s="106"/>
      <c r="E79" s="102">
        <f>VLOOKUP(CONCATENATE($E$52,"_Qu_",hi!$C$61),fpre_reg_dat!$A$2:$DH$4224,FPRE_REG!$B79,0)</f>
        <v>111.49692877000248</v>
      </c>
      <c r="F79" s="107"/>
      <c r="G79" s="107">
        <f>VLOOKUP(CONCATENATE($G$52,"_Qu_",hi!$C$61),fpre_reg_dat!$A$2:$DH$4224,FPRE_REG!$B79,0)</f>
        <v>116.83907211808284</v>
      </c>
      <c r="H79" s="107"/>
      <c r="I79" s="107">
        <f>VLOOKUP(CONCATENATE($I$52,"_Qu_",hi!$C$61),fpre_reg_dat!$A$2:$DH$4224,FPRE_REG!$B79,0)</f>
        <v>131.7960866139081</v>
      </c>
      <c r="J79" s="107"/>
      <c r="K79" s="107">
        <f>VLOOKUP(CONCATENATE($K$52,"_Qu_",hi!$C$61),fpre_reg_dat!$A$2:$DH$4224,FPRE_REG!$B79,0)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VLOOKUP(CONCATENATE($E$52,"_Ja_",hi!$C$61),fpre_reg_dat!$A$2:$DH$4224,FPRE_REG!$L79,0)</f>
        <v>129.92396459493975</v>
      </c>
      <c r="P79" s="107"/>
      <c r="Q79" s="107">
        <f>VLOOKUP(CONCATENATE($G$52,"_Ja_",hi!$C$61),fpre_reg_dat!$A$2:$DH$4224,FPRE_REG!$L79,0)</f>
        <v>151.93996136585051</v>
      </c>
      <c r="R79" s="107"/>
      <c r="S79" s="107">
        <f>VLOOKUP(CONCATENATE($I$52,"_Ja_",hi!$C$61),fpre_reg_dat!$A$2:$DH$4224,FPRE_REG!$L79,0)</f>
        <v>174.00135395551334</v>
      </c>
      <c r="T79" s="107"/>
      <c r="U79" s="107">
        <f>VLOOKUP(CONCATENATE($K$52,"_Ja_",hi!$C$61),fpre_reg_dat!$A$2:$DH$4224,FPRE_REG!$L79,0)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2"/>
        <v>28</v>
      </c>
      <c r="C80" s="105" t="s">
        <v>38</v>
      </c>
      <c r="D80" s="106"/>
      <c r="E80" s="102">
        <f>VLOOKUP(CONCATENATE($E$52,"_Qu_",hi!$C$61),fpre_reg_dat!$A$2:$DH$4224,FPRE_REG!$B80,0)</f>
        <v>111.25376856867241</v>
      </c>
      <c r="F80" s="107"/>
      <c r="G80" s="107">
        <f>VLOOKUP(CONCATENATE($G$52,"_Qu_",hi!$C$61),fpre_reg_dat!$A$2:$DH$4224,FPRE_REG!$B80,0)</f>
        <v>116.93722976675578</v>
      </c>
      <c r="H80" s="107"/>
      <c r="I80" s="107">
        <f>VLOOKUP(CONCATENATE($I$52,"_Qu_",hi!$C$61),fpre_reg_dat!$A$2:$DH$4224,FPRE_REG!$B80,0)</f>
        <v>133.39973394817184</v>
      </c>
      <c r="J80" s="107"/>
      <c r="K80" s="107">
        <f>VLOOKUP(CONCATENATE($K$52,"_Qu_",hi!$C$61),fpre_reg_dat!$A$2:$DH$4224,FPRE_REG!$B80,0)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VLOOKUP(CONCATENATE($E$52,"_Ja_",hi!$C$61),fpre_reg_dat!$A$2:$DH$4224,FPRE_REG!$L80,0)</f>
        <v>141.09914809628572</v>
      </c>
      <c r="P80" s="107"/>
      <c r="Q80" s="107">
        <f>VLOOKUP(CONCATENATE($G$52,"_Ja_",hi!$C$61),fpre_reg_dat!$A$2:$DH$4224,FPRE_REG!$L80,0)</f>
        <v>160.48653850266709</v>
      </c>
      <c r="R80" s="107"/>
      <c r="S80" s="107">
        <f>VLOOKUP(CONCATENATE($I$52,"_Ja_",hi!$C$61),fpre_reg_dat!$A$2:$DH$4224,FPRE_REG!$L80,0)</f>
        <v>184.98923458423661</v>
      </c>
      <c r="T80" s="107"/>
      <c r="U80" s="107">
        <f>VLOOKUP(CONCATENATE($K$52,"_Ja_",hi!$C$61),fpre_reg_dat!$A$2:$DH$4224,FPRE_REG!$L80,0)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2"/>
        <v>29</v>
      </c>
      <c r="C81" s="105" t="s">
        <v>39</v>
      </c>
      <c r="D81" s="106"/>
      <c r="E81" s="102">
        <f>VLOOKUP(CONCATENATE($E$52,"_Qu_",hi!$C$61),fpre_reg_dat!$A$2:$DH$4224,FPRE_REG!$B81,0)</f>
        <v>111.8646099234906</v>
      </c>
      <c r="F81" s="107"/>
      <c r="G81" s="107">
        <f>VLOOKUP(CONCATENATE($G$52,"_Qu_",hi!$C$61),fpre_reg_dat!$A$2:$DH$4224,FPRE_REG!$B81,0)</f>
        <v>118.17814530980711</v>
      </c>
      <c r="H81" s="107"/>
      <c r="I81" s="107">
        <f>VLOOKUP(CONCATENATE($I$52,"_Qu_",hi!$C$61),fpre_reg_dat!$A$2:$DH$4224,FPRE_REG!$B81,0)</f>
        <v>135.17075932288719</v>
      </c>
      <c r="J81" s="107"/>
      <c r="K81" s="107">
        <f>VLOOKUP(CONCATENATE($K$52,"_Qu_",hi!$C$61),fpre_reg_dat!$A$2:$DH$4224,FPRE_REG!$B81,0)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VLOOKUP(CONCATENATE($E$52,"_Ja_",hi!$C$61),fpre_reg_dat!$A$2:$DH$4224,FPRE_REG!$L81,0)</f>
        <v>148.52198942977759</v>
      </c>
      <c r="P81" s="107"/>
      <c r="Q81" s="107">
        <f>VLOOKUP(CONCATENATE($G$52,"_Ja_",hi!$C$61),fpre_reg_dat!$A$2:$DH$4224,FPRE_REG!$L81,0)</f>
        <v>168.50227942021326</v>
      </c>
      <c r="R81" s="107"/>
      <c r="S81" s="107">
        <f>VLOOKUP(CONCATENATE($I$52,"_Ja_",hi!$C$61),fpre_reg_dat!$A$2:$DH$4224,FPRE_REG!$L81,0)</f>
        <v>194.08831470115859</v>
      </c>
      <c r="T81" s="107"/>
      <c r="U81" s="107">
        <f>VLOOKUP(CONCATENATE($K$52,"_Ja_",hi!$C$61),fpre_reg_dat!$A$2:$DH$4224,FPRE_REG!$L81,0)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2"/>
        <v>30</v>
      </c>
      <c r="C82" s="105" t="s">
        <v>40</v>
      </c>
      <c r="D82" s="106"/>
      <c r="E82" s="102">
        <f>VLOOKUP(CONCATENATE($E$52,"_Qu_",hi!$C$61),fpre_reg_dat!$A$2:$DH$4224,FPRE_REG!$B82,0)</f>
        <v>113.89699762042046</v>
      </c>
      <c r="F82" s="107"/>
      <c r="G82" s="107">
        <f>VLOOKUP(CONCATENATE($G$52,"_Qu_",hi!$C$61),fpre_reg_dat!$A$2:$DH$4224,FPRE_REG!$B82,0)</f>
        <v>121.26366675235293</v>
      </c>
      <c r="H82" s="107"/>
      <c r="I82" s="107">
        <f>VLOOKUP(CONCATENATE($I$52,"_Qu_",hi!$C$61),fpre_reg_dat!$A$2:$DH$4224,FPRE_REG!$B82,0)</f>
        <v>138.76303986978195</v>
      </c>
      <c r="J82" s="107"/>
      <c r="K82" s="107">
        <f>VLOOKUP(CONCATENATE($K$52,"_Qu_",hi!$C$61),fpre_reg_dat!$A$2:$DH$4224,FPRE_REG!$B82,0)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VLOOKUP(CONCATENATE($E$52,"_Ja_",hi!$C$61),fpre_reg_dat!$A$2:$DH$4224,FPRE_REG!$L82,0)</f>
        <v>157.71396055980637</v>
      </c>
      <c r="P82" s="107"/>
      <c r="Q82" s="107">
        <f>VLOOKUP(CONCATENATE($G$52,"_Ja_",hi!$C$61),fpre_reg_dat!$A$2:$DH$4224,FPRE_REG!$L82,0)</f>
        <v>187.1780922366039</v>
      </c>
      <c r="R82" s="107"/>
      <c r="S82" s="107">
        <f>VLOOKUP(CONCATENATE($I$52,"_Ja_",hi!$C$61),fpre_reg_dat!$A$2:$DH$4224,FPRE_REG!$L82,0)</f>
        <v>207.15674627460996</v>
      </c>
      <c r="T82" s="107"/>
      <c r="U82" s="107">
        <f>VLOOKUP(CONCATENATE($K$52,"_Ja_",hi!$C$61),fpre_reg_dat!$A$2:$DH$4224,FPRE_REG!$L82,0)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2"/>
        <v>31</v>
      </c>
      <c r="C83" s="105" t="s">
        <v>41</v>
      </c>
      <c r="D83" s="106"/>
      <c r="E83" s="102">
        <f>VLOOKUP(CONCATENATE($E$52,"_Qu_",hi!$C$61),fpre_reg_dat!$A$2:$DH$4224,FPRE_REG!$B83,0)</f>
        <v>114.69712554232794</v>
      </c>
      <c r="F83" s="107"/>
      <c r="G83" s="107">
        <f>VLOOKUP(CONCATENATE($G$52,"_Qu_",hi!$C$61),fpre_reg_dat!$A$2:$DH$4224,FPRE_REG!$B83,0)</f>
        <v>122.17285566817932</v>
      </c>
      <c r="H83" s="107"/>
      <c r="I83" s="107">
        <f>VLOOKUP(CONCATENATE($I$52,"_Qu_",hi!$C$61),fpre_reg_dat!$A$2:$DH$4224,FPRE_REG!$B83,0)</f>
        <v>139.99763378247582</v>
      </c>
      <c r="J83" s="107"/>
      <c r="K83" s="107">
        <f>VLOOKUP(CONCATENATE($K$52,"_Qu_",hi!$C$61),fpre_reg_dat!$A$2:$DH$4224,FPRE_REG!$B83,0)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VLOOKUP(CONCATENATE($E$52,"_Ja_",hi!$C$61),fpre_reg_dat!$A$2:$DH$4224,FPRE_REG!$L83,0)</f>
        <v>162.09773273939911</v>
      </c>
      <c r="P83" s="107"/>
      <c r="Q83" s="107">
        <f>VLOOKUP(CONCATENATE($G$52,"_Ja_",hi!$C$61),fpre_reg_dat!$A$2:$DH$4224,FPRE_REG!$L83,0)</f>
        <v>193.44469104665816</v>
      </c>
      <c r="R83" s="107"/>
      <c r="S83" s="107">
        <f>VLOOKUP(CONCATENATE($I$52,"_Ja_",hi!$C$61),fpre_reg_dat!$A$2:$DH$4224,FPRE_REG!$L83,0)</f>
        <v>213.8656448032057</v>
      </c>
      <c r="T83" s="107"/>
      <c r="U83" s="107">
        <f>VLOOKUP(CONCATENATE($K$52,"_Ja_",hi!$C$61),fpre_reg_dat!$A$2:$DH$4224,FPRE_REG!$L83,0)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2"/>
        <v>32</v>
      </c>
      <c r="C84" s="105" t="s">
        <v>42</v>
      </c>
      <c r="D84" s="106"/>
      <c r="E84" s="102">
        <f>VLOOKUP(CONCATENATE($E$52,"_Qu_",hi!$C$61),fpre_reg_dat!$A$2:$DH$4224,FPRE_REG!$B84,0)</f>
        <v>117.42215391265948</v>
      </c>
      <c r="F84" s="107"/>
      <c r="G84" s="107">
        <f>VLOOKUP(CONCATENATE($G$52,"_Qu_",hi!$C$61),fpre_reg_dat!$A$2:$DH$4224,FPRE_REG!$B84,0)</f>
        <v>124.49791607136032</v>
      </c>
      <c r="H84" s="107"/>
      <c r="I84" s="107">
        <f>VLOOKUP(CONCATENATE($I$52,"_Qu_",hi!$C$61),fpre_reg_dat!$A$2:$DH$4224,FPRE_REG!$B84,0)</f>
        <v>145.2794365363446</v>
      </c>
      <c r="J84" s="107"/>
      <c r="K84" s="107">
        <f>VLOOKUP(CONCATENATE($K$52,"_Qu_",hi!$C$61),fpre_reg_dat!$A$2:$DH$4224,FPRE_REG!$B84,0)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VLOOKUP(CONCATENATE($E$52,"_Ja_",hi!$C$61),fpre_reg_dat!$A$2:$DH$4224,FPRE_REG!$L84,0)</f>
        <v>170.26030079969331</v>
      </c>
      <c r="P84" s="107"/>
      <c r="Q84" s="107">
        <f>VLOOKUP(CONCATENATE($G$52,"_Ja_",hi!$C$61),fpre_reg_dat!$A$2:$DH$4224,FPRE_REG!$L84,0)</f>
        <v>205.52544530373063</v>
      </c>
      <c r="R84" s="107"/>
      <c r="S84" s="107">
        <f>VLOOKUP(CONCATENATE($I$52,"_Ja_",hi!$C$61),fpre_reg_dat!$A$2:$DH$4224,FPRE_REG!$L84,0)</f>
        <v>229.41947782384472</v>
      </c>
      <c r="T84" s="107"/>
      <c r="U84" s="107">
        <f>VLOOKUP(CONCATENATE($K$52,"_Ja_",hi!$C$61),fpre_reg_dat!$A$2:$DH$4224,FPRE_REG!$L84,0)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2"/>
        <v>33</v>
      </c>
      <c r="C85" s="105" t="s">
        <v>43</v>
      </c>
      <c r="D85" s="106"/>
      <c r="E85" s="102">
        <f>VLOOKUP(CONCATENATE($E$52,"_Qu_",hi!$C$61),fpre_reg_dat!$A$2:$DH$4224,FPRE_REG!$B85,0)</f>
        <v>119.04562179751139</v>
      </c>
      <c r="F85" s="107"/>
      <c r="G85" s="107">
        <f>VLOOKUP(CONCATENATE($G$52,"_Qu_",hi!$C$61),fpre_reg_dat!$A$2:$DH$4224,FPRE_REG!$B85,0)</f>
        <v>126.42880116598457</v>
      </c>
      <c r="H85" s="107"/>
      <c r="I85" s="107">
        <f>VLOOKUP(CONCATENATE($I$52,"_Qu_",hi!$C$61),fpre_reg_dat!$A$2:$DH$4224,FPRE_REG!$B85,0)</f>
        <v>144.97332852648773</v>
      </c>
      <c r="J85" s="107"/>
      <c r="K85" s="107">
        <f>VLOOKUP(CONCATENATE($K$52,"_Qu_",hi!$C$61),fpre_reg_dat!$A$2:$DH$4224,FPRE_REG!$B85,0)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VLOOKUP(CONCATENATE($E$52,"_Ja_",hi!$C$61),fpre_reg_dat!$A$2:$DH$4224,FPRE_REG!$L85,0)</f>
        <v>188.75464488993964</v>
      </c>
      <c r="P85" s="107"/>
      <c r="Q85" s="107">
        <f>VLOOKUP(CONCATENATE($G$52,"_Ja_",hi!$C$61),fpre_reg_dat!$A$2:$DH$4224,FPRE_REG!$L85,0)</f>
        <v>225.47665530598465</v>
      </c>
      <c r="R85" s="107"/>
      <c r="S85" s="107">
        <f>VLOOKUP(CONCATENATE($I$52,"_Ja_",hi!$C$61),fpre_reg_dat!$A$2:$DH$4224,FPRE_REG!$L85,0)</f>
        <v>247.65283884112512</v>
      </c>
      <c r="T85" s="107"/>
      <c r="U85" s="107">
        <f>VLOOKUP(CONCATENATE($K$52,"_Ja_",hi!$C$61),fpre_reg_dat!$A$2:$DH$4224,FPRE_REG!$L85,0)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2"/>
        <v>34</v>
      </c>
      <c r="C86" s="105" t="s">
        <v>44</v>
      </c>
      <c r="D86" s="106"/>
      <c r="E86" s="102">
        <f>VLOOKUP(CONCATENATE($E$52,"_Qu_",hi!$C$61),fpre_reg_dat!$A$2:$DH$4224,FPRE_REG!$B86,0)</f>
        <v>120.57803861019416</v>
      </c>
      <c r="F86" s="107"/>
      <c r="G86" s="107">
        <f>VLOOKUP(CONCATENATE($G$52,"_Qu_",hi!$C$61),fpre_reg_dat!$A$2:$DH$4224,FPRE_REG!$B86,0)</f>
        <v>127.51800968929456</v>
      </c>
      <c r="H86" s="107"/>
      <c r="I86" s="107">
        <f>VLOOKUP(CONCATENATE($I$52,"_Qu_",hi!$C$61),fpre_reg_dat!$A$2:$DH$4224,FPRE_REG!$B86,0)</f>
        <v>146.55736653110691</v>
      </c>
      <c r="J86" s="107"/>
      <c r="K86" s="107">
        <f>VLOOKUP(CONCATENATE($K$52,"_Qu_",hi!$C$61),fpre_reg_dat!$A$2:$DH$4224,FPRE_REG!$B86,0)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VLOOKUP(CONCATENATE($E$52,"_Ja_",hi!$C$61),fpre_reg_dat!$A$2:$DH$4224,FPRE_REG!$L86,0)</f>
        <v>197.01631544788037</v>
      </c>
      <c r="P86" s="107"/>
      <c r="Q86" s="107">
        <f>VLOOKUP(CONCATENATE($G$52,"_Ja_",hi!$C$61),fpre_reg_dat!$A$2:$DH$4224,FPRE_REG!$L86,0)</f>
        <v>236.33032536743949</v>
      </c>
      <c r="R86" s="107"/>
      <c r="S86" s="107">
        <f>VLOOKUP(CONCATENATE($I$52,"_Ja_",hi!$C$61),fpre_reg_dat!$A$2:$DH$4224,FPRE_REG!$L86,0)</f>
        <v>262.20839195645186</v>
      </c>
      <c r="T86" s="107"/>
      <c r="U86" s="107">
        <f>VLOOKUP(CONCATENATE($K$52,"_Ja_",hi!$C$61),fpre_reg_dat!$A$2:$DH$4224,FPRE_REG!$L86,0)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2"/>
        <v>35</v>
      </c>
      <c r="C87" s="105" t="s">
        <v>45</v>
      </c>
      <c r="D87" s="106"/>
      <c r="E87" s="102">
        <f>VLOOKUP(CONCATENATE($E$52,"_Qu_",hi!$C$61),fpre_reg_dat!$A$2:$DH$4224,FPRE_REG!$B87,0)</f>
        <v>120.46887497868393</v>
      </c>
      <c r="F87" s="107"/>
      <c r="G87" s="107">
        <f>VLOOKUP(CONCATENATE($G$52,"_Qu_",hi!$C$61),fpre_reg_dat!$A$2:$DH$4224,FPRE_REG!$B87,0)</f>
        <v>127.22161888929236</v>
      </c>
      <c r="H87" s="107"/>
      <c r="I87" s="107">
        <f>VLOOKUP(CONCATENATE($I$52,"_Qu_",hi!$C$61),fpre_reg_dat!$A$2:$DH$4224,FPRE_REG!$B87,0)</f>
        <v>147.38842156617977</v>
      </c>
      <c r="J87" s="107"/>
      <c r="K87" s="107">
        <f>VLOOKUP(CONCATENATE($K$52,"_Qu_",hi!$C$61),fpre_reg_dat!$A$2:$DH$4224,FPRE_REG!$B87,0)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VLOOKUP(CONCATENATE($E$52,"_Ja_",hi!$C$61),fpre_reg_dat!$A$2:$DH$4224,FPRE_REG!$L87,0)</f>
        <v>195.72719419360777</v>
      </c>
      <c r="P87" s="107"/>
      <c r="Q87" s="107">
        <f>VLOOKUP(CONCATENATE($G$52,"_Ja_",hi!$C$61),fpre_reg_dat!$A$2:$DH$4224,FPRE_REG!$L87,0)</f>
        <v>240.5665600965005</v>
      </c>
      <c r="R87" s="107"/>
      <c r="S87" s="107">
        <f>VLOOKUP(CONCATENATE($I$52,"_Ja_",hi!$C$61),fpre_reg_dat!$A$2:$DH$4224,FPRE_REG!$L87,0)</f>
        <v>253.17411915900593</v>
      </c>
      <c r="T87" s="107"/>
      <c r="U87" s="107">
        <f>VLOOKUP(CONCATENATE($K$52,"_Ja_",hi!$C$61),fpre_reg_dat!$A$2:$DH$4224,FPRE_REG!$L87,0)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2"/>
        <v>36</v>
      </c>
      <c r="C88" s="105" t="s">
        <v>46</v>
      </c>
      <c r="D88" s="106"/>
      <c r="E88" s="102">
        <f>VLOOKUP(CONCATENATE($E$52,"_Qu_",hi!$C$61),fpre_reg_dat!$A$2:$DH$4224,FPRE_REG!$B88,0)</f>
        <v>122.3646836070468</v>
      </c>
      <c r="F88" s="107"/>
      <c r="G88" s="107">
        <f>VLOOKUP(CONCATENATE($G$52,"_Qu_",hi!$C$61),fpre_reg_dat!$A$2:$DH$4224,FPRE_REG!$B88,0)</f>
        <v>129.19817069254938</v>
      </c>
      <c r="H88" s="107"/>
      <c r="I88" s="107">
        <f>VLOOKUP(CONCATENATE($I$52,"_Qu_",hi!$C$61),fpre_reg_dat!$A$2:$DH$4224,FPRE_REG!$B88,0)</f>
        <v>149.7035479719014</v>
      </c>
      <c r="J88" s="107"/>
      <c r="K88" s="107">
        <f>VLOOKUP(CONCATENATE($K$52,"_Qu_",hi!$C$61),fpre_reg_dat!$A$2:$DH$4224,FPRE_REG!$B88,0)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VLOOKUP(CONCATENATE($E$52,"_Ja_",hi!$C$61),fpre_reg_dat!$A$2:$DH$4224,FPRE_REG!$L88,0)</f>
        <v>212.4288434173379</v>
      </c>
      <c r="P88" s="107"/>
      <c r="Q88" s="107">
        <f>VLOOKUP(CONCATENATE($G$52,"_Ja_",hi!$C$61),fpre_reg_dat!$A$2:$DH$4224,FPRE_REG!$L88,0)</f>
        <v>241.51085351475879</v>
      </c>
      <c r="R88" s="107"/>
      <c r="S88" s="107">
        <f>VLOOKUP(CONCATENATE($I$52,"_Ja_",hi!$C$61),fpre_reg_dat!$A$2:$DH$4224,FPRE_REG!$L88,0)</f>
        <v>253.12853957357598</v>
      </c>
      <c r="T88" s="107"/>
      <c r="U88" s="107">
        <f>VLOOKUP(CONCATENATE($K$52,"_Ja_",hi!$C$61),fpre_reg_dat!$A$2:$DH$4224,FPRE_REG!$L88,0)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2"/>
        <v>37</v>
      </c>
      <c r="C89" s="105" t="s">
        <v>47</v>
      </c>
      <c r="D89" s="106"/>
      <c r="E89" s="102">
        <f>VLOOKUP(CONCATENATE($E$52,"_Qu_",hi!$C$61),fpre_reg_dat!$A$2:$DH$4224,FPRE_REG!$B89,0)</f>
        <v>126.26119607690794</v>
      </c>
      <c r="F89" s="107"/>
      <c r="G89" s="107">
        <f>VLOOKUP(CONCATENATE($G$52,"_Qu_",hi!$C$61),fpre_reg_dat!$A$2:$DH$4224,FPRE_REG!$B89,0)</f>
        <v>132.44011219171921</v>
      </c>
      <c r="H89" s="107"/>
      <c r="I89" s="107">
        <f>VLOOKUP(CONCATENATE($I$52,"_Qu_",hi!$C$61),fpre_reg_dat!$A$2:$DH$4224,FPRE_REG!$B89,0)</f>
        <v>152.27343203712957</v>
      </c>
      <c r="J89" s="107"/>
      <c r="K89" s="107">
        <f>VLOOKUP(CONCATENATE($K$52,"_Qu_",hi!$C$61),fpre_reg_dat!$A$2:$DH$4224,FPRE_REG!$B89,0)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VLOOKUP(CONCATENATE($E$52,"_Ja_",hi!$C$61),fpre_reg_dat!$A$2:$DH$4224,FPRE_REG!$L89,0)</f>
        <v>216.53331500790785</v>
      </c>
      <c r="P89" s="107"/>
      <c r="Q89" s="107">
        <f>VLOOKUP(CONCATENATE($G$52,"_Ja_",hi!$C$61),fpre_reg_dat!$A$2:$DH$4224,FPRE_REG!$L89,0)</f>
        <v>238.86181185614382</v>
      </c>
      <c r="R89" s="107"/>
      <c r="S89" s="107">
        <f>VLOOKUP(CONCATENATE($I$52,"_Ja_",hi!$C$61),fpre_reg_dat!$A$2:$DH$4224,FPRE_REG!$L89,0)</f>
        <v>247.67773169742816</v>
      </c>
      <c r="T89" s="107"/>
      <c r="U89" s="107">
        <f>VLOOKUP(CONCATENATE($K$52,"_Ja_",hi!$C$61),fpre_reg_dat!$A$2:$DH$4224,FPRE_REG!$L89,0)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2"/>
        <v>38</v>
      </c>
      <c r="C90" s="105" t="s">
        <v>48</v>
      </c>
      <c r="D90" s="106"/>
      <c r="E90" s="102">
        <f>VLOOKUP(CONCATENATE($E$52,"_Qu_",hi!$C$61),fpre_reg_dat!$A$2:$DH$4224,FPRE_REG!$B90,0)</f>
        <v>129.64696771258727</v>
      </c>
      <c r="F90" s="107"/>
      <c r="G90" s="107">
        <f>VLOOKUP(CONCATENATE($G$52,"_Qu_",hi!$C$61),fpre_reg_dat!$A$2:$DH$4224,FPRE_REG!$B90,0)</f>
        <v>134.37049291487435</v>
      </c>
      <c r="H90" s="107"/>
      <c r="I90" s="107">
        <f>VLOOKUP(CONCATENATE($I$52,"_Qu_",hi!$C$61),fpre_reg_dat!$A$2:$DH$4224,FPRE_REG!$B90,0)</f>
        <v>154.81662180132398</v>
      </c>
      <c r="J90" s="107"/>
      <c r="K90" s="107">
        <f>VLOOKUP(CONCATENATE($K$52,"_Qu_",hi!$C$61),fpre_reg_dat!$A$2:$DH$4224,FPRE_REG!$B90,0)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VLOOKUP(CONCATENATE($E$52,"_Ja_",hi!$C$61),fpre_reg_dat!$A$2:$DH$4224,FPRE_REG!$L90,0)</f>
        <v>231.98726023159568</v>
      </c>
      <c r="P90" s="107"/>
      <c r="Q90" s="107">
        <f>VLOOKUP(CONCATENATE($G$52,"_Ja_",hi!$C$61),fpre_reg_dat!$A$2:$DH$4224,FPRE_REG!$L90,0)</f>
        <v>261.1154453572039</v>
      </c>
      <c r="R90" s="107"/>
      <c r="S90" s="107">
        <f>VLOOKUP(CONCATENATE($I$52,"_Ja_",hi!$C$61),fpre_reg_dat!$A$2:$DH$4224,FPRE_REG!$L90,0)</f>
        <v>235.59747255144688</v>
      </c>
      <c r="T90" s="107"/>
      <c r="U90" s="107">
        <f>VLOOKUP(CONCATENATE($K$52,"_Ja_",hi!$C$61),fpre_reg_dat!$A$2:$DH$4224,FPRE_REG!$L90,0)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2"/>
        <v>39</v>
      </c>
      <c r="C91" s="105" t="s">
        <v>49</v>
      </c>
      <c r="D91" s="106"/>
      <c r="E91" s="102">
        <f>VLOOKUP(CONCATENATE($E$52,"_Qu_",hi!$C$61),fpre_reg_dat!$A$2:$DH$4224,FPRE_REG!$B91,0)</f>
        <v>133.45105778565264</v>
      </c>
      <c r="F91" s="107"/>
      <c r="G91" s="107">
        <f>VLOOKUP(CONCATENATE($G$52,"_Qu_",hi!$C$61),fpre_reg_dat!$A$2:$DH$4224,FPRE_REG!$B91,0)</f>
        <v>136.29869153117892</v>
      </c>
      <c r="H91" s="107"/>
      <c r="I91" s="107">
        <f>VLOOKUP(CONCATENATE($I$52,"_Qu_",hi!$C$61),fpre_reg_dat!$A$2:$DH$4224,FPRE_REG!$B91,0)</f>
        <v>159.03599521411354</v>
      </c>
      <c r="J91" s="107"/>
      <c r="K91" s="107">
        <f>VLOOKUP(CONCATENATE($K$52,"_Qu_",hi!$C$61),fpre_reg_dat!$A$2:$DH$4224,FPRE_REG!$B91,0)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VLOOKUP(CONCATENATE($E$52,"_Ja_",hi!$C$61),fpre_reg_dat!$A$2:$DH$4224,FPRE_REG!$L91,0)</f>
        <v>239.97399874167394</v>
      </c>
      <c r="P91" s="107"/>
      <c r="Q91" s="107">
        <f>VLOOKUP(CONCATENATE($G$52,"_Ja_",hi!$C$61),fpre_reg_dat!$A$2:$DH$4224,FPRE_REG!$L91,0)</f>
        <v>271.29210807092318</v>
      </c>
      <c r="R91" s="107"/>
      <c r="S91" s="107">
        <f>VLOOKUP(CONCATENATE($I$52,"_Ja_",hi!$C$61),fpre_reg_dat!$A$2:$DH$4224,FPRE_REG!$L91,0)</f>
        <v>262.86424057939655</v>
      </c>
      <c r="T91" s="107"/>
      <c r="U91" s="107">
        <f>VLOOKUP(CONCATENATE($K$52,"_Ja_",hi!$C$61),fpre_reg_dat!$A$2:$DH$4224,FPRE_REG!$L91,0)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2"/>
        <v>40</v>
      </c>
      <c r="C92" s="105" t="s">
        <v>50</v>
      </c>
      <c r="D92" s="106"/>
      <c r="E92" s="102">
        <f>VLOOKUP(CONCATENATE($E$52,"_Qu_",hi!$C$61),fpre_reg_dat!$A$2:$DH$4224,FPRE_REG!$B92,0)</f>
        <v>134.59571472248101</v>
      </c>
      <c r="F92" s="107"/>
      <c r="G92" s="107">
        <f>VLOOKUP(CONCATENATE($G$52,"_Qu_",hi!$C$61),fpre_reg_dat!$A$2:$DH$4224,FPRE_REG!$B92,0)</f>
        <v>135.96527160110315</v>
      </c>
      <c r="H92" s="107"/>
      <c r="I92" s="107">
        <f>VLOOKUP(CONCATENATE($I$52,"_Qu_",hi!$C$61),fpre_reg_dat!$A$2:$DH$4224,FPRE_REG!$B92,0)</f>
        <v>159.66710546695083</v>
      </c>
      <c r="J92" s="107"/>
      <c r="K92" s="107">
        <f>VLOOKUP(CONCATENATE($K$52,"_Qu_",hi!$C$61),fpre_reg_dat!$A$2:$DH$4224,FPRE_REG!$B92,0)</f>
        <v>147.7765997450183</v>
      </c>
      <c r="L92" s="93">
        <f t="shared" si="3"/>
        <v>40</v>
      </c>
      <c r="M92" s="105">
        <v>2020</v>
      </c>
      <c r="N92" s="106"/>
      <c r="O92" s="102">
        <f>VLOOKUP(CONCATENATE($E$52,"_Ja_",hi!$C$61),fpre_reg_dat!$A$2:$DH$4224,FPRE_REG!$L92,0)</f>
        <v>249.43188731964395</v>
      </c>
      <c r="P92" s="107"/>
      <c r="Q92" s="107">
        <f>VLOOKUP(CONCATENATE($G$52,"_Ja_",hi!$C$61),fpre_reg_dat!$A$2:$DH$4224,FPRE_REG!$L92,0)</f>
        <v>284.65789673470391</v>
      </c>
      <c r="R92" s="107"/>
      <c r="S92" s="107">
        <f>VLOOKUP(CONCATENATE($I$52,"_Ja_",hi!$C$61),fpre_reg_dat!$A$2:$DH$4224,FPRE_REG!$L92,0)</f>
        <v>283.14041838295003</v>
      </c>
      <c r="T92" s="107"/>
      <c r="U92" s="107">
        <f>VLOOKUP(CONCATENATE($K$52,"_Ja_",hi!$C$61),fpre_reg_dat!$A$2:$DH$4224,FPRE_REG!$L92,0)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2"/>
        <v>41</v>
      </c>
      <c r="C93" s="105" t="s">
        <v>51</v>
      </c>
      <c r="D93" s="106"/>
      <c r="E93" s="102">
        <f>VLOOKUP(CONCATENATE($E$52,"_Qu_",hi!$C$61),fpre_reg_dat!$A$2:$DH$4224,FPRE_REG!$B93,0)</f>
        <v>139.63033140147471</v>
      </c>
      <c r="F93" s="107"/>
      <c r="G93" s="107">
        <f>VLOOKUP(CONCATENATE($G$52,"_Qu_",hi!$C$61),fpre_reg_dat!$A$2:$DH$4224,FPRE_REG!$B93,0)</f>
        <v>141.23002745436474</v>
      </c>
      <c r="H93" s="107"/>
      <c r="I93" s="107">
        <f>VLOOKUP(CONCATENATE($I$52,"_Qu_",hi!$C$61),fpre_reg_dat!$A$2:$DH$4224,FPRE_REG!$B93,0)</f>
        <v>166.05594578601568</v>
      </c>
      <c r="J93" s="107"/>
      <c r="K93" s="107">
        <f>VLOOKUP(CONCATENATE($K$52,"_Qu_",hi!$C$61),fpre_reg_dat!$A$2:$DH$4224,FPRE_REG!$B93,0)</f>
        <v>153.58608045965511</v>
      </c>
      <c r="L93" s="93">
        <f t="shared" si="3"/>
        <v>41</v>
      </c>
      <c r="M93" s="105">
        <v>2021</v>
      </c>
      <c r="N93" s="106"/>
      <c r="O93" s="102">
        <f>VLOOKUP(CONCATENATE($E$52,"_Ja_",hi!$C$61),fpre_reg_dat!$A$2:$DH$4224,FPRE_REG!$L93,0)</f>
        <v>265.81871819629544</v>
      </c>
      <c r="P93" s="107"/>
      <c r="Q93" s="107">
        <f>VLOOKUP(CONCATENATE($G$52,"_Ja_",hi!$C$61),fpre_reg_dat!$A$2:$DH$4224,FPRE_REG!$L93,0)</f>
        <v>300.08479845919828</v>
      </c>
      <c r="R93" s="107"/>
      <c r="S93" s="107">
        <f>VLOOKUP(CONCATENATE($I$52,"_Ja_",hi!$C$61),fpre_reg_dat!$A$2:$DH$4224,FPRE_REG!$L93,0)</f>
        <v>296.17138184679294</v>
      </c>
      <c r="T93" s="107"/>
      <c r="U93" s="107">
        <f>VLOOKUP(CONCATENATE($K$52,"_Ja_",hi!$C$61),fpre_reg_dat!$A$2:$DH$4224,FPRE_REG!$L93,0)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2"/>
        <v>42</v>
      </c>
      <c r="C94" s="105" t="s">
        <v>52</v>
      </c>
      <c r="D94" s="106"/>
      <c r="E94" s="102">
        <f>VLOOKUP(CONCATENATE($E$52,"_Qu_",hi!$C$61),fpre_reg_dat!$A$2:$DH$4224,FPRE_REG!$B94,0)</f>
        <v>136.98899428097789</v>
      </c>
      <c r="F94" s="107"/>
      <c r="G94" s="107">
        <f>VLOOKUP(CONCATENATE($G$52,"_Qu_",hi!$C$61),fpre_reg_dat!$A$2:$DH$4224,FPRE_REG!$B94,0)</f>
        <v>139.64824220255892</v>
      </c>
      <c r="H94" s="107"/>
      <c r="I94" s="107">
        <f>VLOOKUP(CONCATENATE($I$52,"_Qu_",hi!$C$61),fpre_reg_dat!$A$2:$DH$4224,FPRE_REG!$B94,0)</f>
        <v>162.58371277905241</v>
      </c>
      <c r="J94" s="107"/>
      <c r="K94" s="107">
        <f>VLOOKUP(CONCATENATE($K$52,"_Qu_",hi!$C$61),fpre_reg_dat!$A$2:$DH$4224,FPRE_REG!$B94,0)</f>
        <v>150.95298344559376</v>
      </c>
      <c r="L94" s="93">
        <f t="shared" si="3"/>
        <v>42</v>
      </c>
      <c r="M94" s="105">
        <v>2022</v>
      </c>
      <c r="N94" s="106"/>
      <c r="O94" s="102">
        <f>VLOOKUP(CONCATENATE($E$52,"_Ja_",hi!$C$61),fpre_reg_dat!$A$2:$DH$4224,FPRE_REG!$L94,0)</f>
        <v>289.08773415627911</v>
      </c>
      <c r="P94" s="107"/>
      <c r="Q94" s="107">
        <f>VLOOKUP(CONCATENATE($G$52,"_Ja_",hi!$C$61),fpre_reg_dat!$A$2:$DH$4224,FPRE_REG!$L94,0)</f>
        <v>327.11957778373272</v>
      </c>
      <c r="R94" s="107"/>
      <c r="S94" s="107">
        <f>VLOOKUP(CONCATENATE($I$52,"_Ja_",hi!$C$61),fpre_reg_dat!$A$2:$DH$4224,FPRE_REG!$L94,0)</f>
        <v>326.26572702859869</v>
      </c>
      <c r="T94" s="107"/>
      <c r="U94" s="107">
        <f>VLOOKUP(CONCATENATE($K$52,"_Ja_",hi!$C$61),fpre_reg_dat!$A$2:$DH$4224,FPRE_REG!$L94,0)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2"/>
        <v>43</v>
      </c>
      <c r="C95" s="105" t="s">
        <v>53</v>
      </c>
      <c r="D95" s="106"/>
      <c r="E95" s="102">
        <f>VLOOKUP(CONCATENATE($E$52,"_Qu_",hi!$C$61),fpre_reg_dat!$A$2:$DH$4224,FPRE_REG!$B95,0)</f>
        <v>136.88517765091376</v>
      </c>
      <c r="F95" s="107"/>
      <c r="G95" s="107">
        <f>VLOOKUP(CONCATENATE($G$52,"_Qu_",hi!$C$61),fpre_reg_dat!$A$2:$DH$4224,FPRE_REG!$B95,0)</f>
        <v>141.17442314815841</v>
      </c>
      <c r="H95" s="107"/>
      <c r="I95" s="107">
        <f>VLOOKUP(CONCATENATE($I$52,"_Qu_",hi!$C$61),fpre_reg_dat!$A$2:$DH$4224,FPRE_REG!$B95,0)</f>
        <v>163.14772845491044</v>
      </c>
      <c r="J95" s="107"/>
      <c r="K95" s="107">
        <f>VLOOKUP(CONCATENATE($K$52,"_Qu_",hi!$C$61),fpre_reg_dat!$A$2:$DH$4224,FPRE_REG!$B95,0)</f>
        <v>151.8421378959525</v>
      </c>
      <c r="L95" s="93">
        <f t="shared" si="3"/>
        <v>43</v>
      </c>
      <c r="M95" s="105">
        <v>2023</v>
      </c>
      <c r="N95" s="106"/>
      <c r="O95" s="102">
        <f>VLOOKUP(CONCATENATE($E$52,"_Ja_",hi!$C$61),fpre_reg_dat!$A$2:$DH$4224,FPRE_REG!$L95,0)</f>
        <v>299.71923244560833</v>
      </c>
      <c r="P95" s="107"/>
      <c r="Q95" s="107">
        <f>VLOOKUP(CONCATENATE($G$52,"_Ja_",hi!$C$61),fpre_reg_dat!$A$2:$DH$4224,FPRE_REG!$L95,0)</f>
        <v>337.21780661935276</v>
      </c>
      <c r="R95" s="107"/>
      <c r="S95" s="107">
        <f>VLOOKUP(CONCATENATE($I$52,"_Ja_",hi!$C$61),fpre_reg_dat!$A$2:$DH$4224,FPRE_REG!$L95,0)</f>
        <v>349.89628645829561</v>
      </c>
      <c r="T95" s="107"/>
      <c r="U95" s="107">
        <f>VLOOKUP(CONCATENATE($K$52,"_Ja_",hi!$C$61),fpre_reg_dat!$A$2:$DH$4224,FPRE_REG!$L95,0)</f>
        <v>339.52411013202948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2"/>
        <v>44</v>
      </c>
      <c r="C96" s="105" t="s">
        <v>54</v>
      </c>
      <c r="D96" s="106"/>
      <c r="E96" s="102">
        <f>VLOOKUP(CONCATENATE($E$52,"_Qu_",hi!$C$61),fpre_reg_dat!$A$2:$DH$4224,FPRE_REG!$B96,0)</f>
        <v>138.01427307606198</v>
      </c>
      <c r="F96" s="107"/>
      <c r="G96" s="107">
        <f>VLOOKUP(CONCATENATE($G$52,"_Qu_",hi!$C$61),fpre_reg_dat!$A$2:$DH$4224,FPRE_REG!$B96,0)</f>
        <v>143.94676343098268</v>
      </c>
      <c r="H96" s="107"/>
      <c r="I96" s="107">
        <f>VLOOKUP(CONCATENATE($I$52,"_Qu_",hi!$C$61),fpre_reg_dat!$A$2:$DH$4224,FPRE_REG!$B96,0)</f>
        <v>164.78670490052937</v>
      </c>
      <c r="J96" s="107"/>
      <c r="K96" s="107">
        <f>VLOOKUP(CONCATENATE($K$52,"_Qu_",hi!$C$61),fpre_reg_dat!$A$2:$DH$4224,FPRE_REG!$B96,0)</f>
        <v>153.8899755122425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2"/>
        <v>45</v>
      </c>
      <c r="C97" s="105" t="s">
        <v>67</v>
      </c>
      <c r="D97" s="106"/>
      <c r="E97" s="102">
        <f>VLOOKUP(CONCATENATE($E$52,"_Qu_",hi!$C$61),fpre_reg_dat!$A$2:$DH$4224,FPRE_REG!$B97,0)</f>
        <v>140.53966219160367</v>
      </c>
      <c r="F97" s="107"/>
      <c r="G97" s="107">
        <f>VLOOKUP(CONCATENATE($G$52,"_Qu_",hi!$C$61),fpre_reg_dat!$A$2:$DH$4224,FPRE_REG!$B97,0)</f>
        <v>150.79844653289805</v>
      </c>
      <c r="H97" s="107"/>
      <c r="I97" s="107">
        <f>VLOOKUP(CONCATENATE($I$52,"_Qu_",hi!$C$61),fpre_reg_dat!$A$2:$DH$4224,FPRE_REG!$B97,0)</f>
        <v>171.2056509511232</v>
      </c>
      <c r="J97" s="107"/>
      <c r="K97" s="107">
        <f>VLOOKUP(CONCATENATE($K$52,"_Qu_",hi!$C$61),fpre_reg_dat!$A$2:$DH$4224,FPRE_REG!$B97,0)</f>
        <v>160.11930094833372</v>
      </c>
      <c r="L97" s="9"/>
      <c r="M97" s="106" t="str">
        <f>M94&amp;" - "&amp;M95</f>
        <v>2022 - 2023</v>
      </c>
      <c r="N97" s="106"/>
      <c r="O97" s="101">
        <f>O95/O94-1</f>
        <v>3.677602690531967E-2</v>
      </c>
      <c r="P97" s="107"/>
      <c r="Q97" s="101">
        <f>Q95/Q94-1</f>
        <v>3.0870145113406355E-2</v>
      </c>
      <c r="R97" s="107"/>
      <c r="S97" s="101">
        <f>S95/S94-1</f>
        <v>7.2427342108249082E-2</v>
      </c>
      <c r="T97" s="107"/>
      <c r="U97" s="101">
        <f>U95/U94-1</f>
        <v>5.2452949821421013E-2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2"/>
        <v>46</v>
      </c>
      <c r="C98" s="105" t="s">
        <v>68</v>
      </c>
      <c r="D98" s="106"/>
      <c r="E98" s="102">
        <f>VLOOKUP(CONCATENATE($E$52,"_Qu_",hi!$C$61),fpre_reg_dat!$A$2:$DH$4224,FPRE_REG!$B98,0)</f>
        <v>143.45466251116227</v>
      </c>
      <c r="F98" s="107"/>
      <c r="G98" s="107">
        <f>VLOOKUP(CONCATENATE($G$52,"_Qu_",hi!$C$61),fpre_reg_dat!$A$2:$DH$4224,FPRE_REG!$B98,0)</f>
        <v>154.27025112268038</v>
      </c>
      <c r="H98" s="107"/>
      <c r="I98" s="107">
        <f>VLOOKUP(CONCATENATE($I$52,"_Qu_",hi!$C$61),fpre_reg_dat!$A$2:$DH$4224,FPRE_REG!$B98,0)</f>
        <v>177.66767770093733</v>
      </c>
      <c r="J98" s="107"/>
      <c r="K98" s="107">
        <f>VLOOKUP(CONCATENATE($K$52,"_Qu_",hi!$C$61),fpre_reg_dat!$A$2:$DH$4224,FPRE_REG!$B98,0)</f>
        <v>165.0453280008073</v>
      </c>
      <c r="L98" s="9"/>
      <c r="M98" s="106" t="str">
        <f>M90&amp;" - "&amp;M95</f>
        <v>2018 - 2023</v>
      </c>
      <c r="N98" s="106"/>
      <c r="O98" s="101">
        <f>O95/O90-1</f>
        <v>0.2919641886644766</v>
      </c>
      <c r="P98" s="107"/>
      <c r="Q98" s="101">
        <f>Q95/Q90-1</f>
        <v>0.29145101377684268</v>
      </c>
      <c r="R98" s="107"/>
      <c r="S98" s="101">
        <f>S95/S90-1</f>
        <v>0.48514448253212716</v>
      </c>
      <c r="T98" s="107"/>
      <c r="U98" s="101">
        <f>U95/U90-1</f>
        <v>0.38465632592416932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2"/>
        <v>47</v>
      </c>
      <c r="C99" s="105" t="s">
        <v>69</v>
      </c>
      <c r="D99" s="106"/>
      <c r="E99" s="102">
        <f>VLOOKUP(CONCATENATE($E$52,"_Qu_",hi!$C$61),fpre_reg_dat!$A$2:$DH$4224,FPRE_REG!$B99,0)</f>
        <v>153.39250581215938</v>
      </c>
      <c r="F99" s="107"/>
      <c r="G99" s="107">
        <f>VLOOKUP(CONCATENATE($G$52,"_Qu_",hi!$C$61),fpre_reg_dat!$A$2:$DH$4224,FPRE_REG!$B99,0)</f>
        <v>164.63807204466278</v>
      </c>
      <c r="H99" s="107"/>
      <c r="I99" s="107">
        <f>VLOOKUP(CONCATENATE($I$52,"_Qu_",hi!$C$61),fpre_reg_dat!$A$2:$DH$4224,FPRE_REG!$B99,0)</f>
        <v>177.89353232852804</v>
      </c>
      <c r="J99" s="107"/>
      <c r="K99" s="107">
        <f>VLOOKUP(CONCATENATE($K$52,"_Qu_",hi!$C$61),fpre_reg_dat!$A$2:$DH$4224,FPRE_REG!$B99,0)</f>
        <v>170.26414037402114</v>
      </c>
      <c r="L99" s="9"/>
      <c r="M99" s="164" t="str">
        <f>te!A11</f>
        <v>Quelle: Transaktionspreisindizes Fahrländer Partner.</v>
      </c>
      <c r="N99" s="164"/>
      <c r="O99" s="164"/>
      <c r="P99" s="164"/>
      <c r="Q99" s="164"/>
      <c r="R99" s="164"/>
      <c r="S99" s="164"/>
      <c r="T99" s="164"/>
      <c r="U99" s="164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2"/>
        <v>48</v>
      </c>
      <c r="C100" s="105" t="s">
        <v>70</v>
      </c>
      <c r="D100" s="106"/>
      <c r="E100" s="102">
        <f>VLOOKUP(CONCATENATE($E$52,"_Qu_",hi!$C$61),fpre_reg_dat!$A$2:$DH$4224,FPRE_REG!$B100,0)</f>
        <v>148.26523948885787</v>
      </c>
      <c r="F100" s="107"/>
      <c r="G100" s="107">
        <f>VLOOKUP(CONCATENATE($G$52,"_Qu_",hi!$C$61),fpre_reg_dat!$A$2:$DH$4224,FPRE_REG!$B100,0)</f>
        <v>159.02477499904711</v>
      </c>
      <c r="H100" s="107"/>
      <c r="I100" s="107">
        <f>VLOOKUP(CONCATENATE($I$52,"_Qu_",hi!$C$61),fpre_reg_dat!$A$2:$DH$4224,FPRE_REG!$B100,0)</f>
        <v>174.01593874582474</v>
      </c>
      <c r="J100" s="107"/>
      <c r="K100" s="107">
        <f>VLOOKUP(CONCATENATE($K$52,"_Qu_",hi!$C$61),fpre_reg_dat!$A$2:$DH$4224,FPRE_REG!$B100,0)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2"/>
        <v>49</v>
      </c>
      <c r="C101" s="105" t="s">
        <v>73</v>
      </c>
      <c r="D101" s="106"/>
      <c r="E101" s="102">
        <f>VLOOKUP(CONCATENATE($E$52,"_Qu_",hi!$C$61),fpre_reg_dat!$A$2:$DH$4224,FPRE_REG!$B101,0)</f>
        <v>148.74695146017351</v>
      </c>
      <c r="F101" s="107"/>
      <c r="G101" s="107">
        <f>VLOOKUP(CONCATENATE($G$52,"_Qu_",hi!$C$61),fpre_reg_dat!$A$2:$DH$4224,FPRE_REG!$B101,0)</f>
        <v>159.6945857924957</v>
      </c>
      <c r="H101" s="107"/>
      <c r="I101" s="107">
        <f>VLOOKUP(CONCATENATE($I$52,"_Qu_",hi!$C$61),fpre_reg_dat!$A$2:$DH$4224,FPRE_REG!$B101,0)</f>
        <v>174.6358824811563</v>
      </c>
      <c r="J101" s="107"/>
      <c r="K101" s="107">
        <f>VLOOKUP(CONCATENATE($K$52,"_Qu_",hi!$C$61),fpre_reg_dat!$A$2:$DH$4224,FPRE_REG!$B101,0)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2"/>
        <v>50</v>
      </c>
      <c r="C102" s="105" t="s">
        <v>215</v>
      </c>
      <c r="D102" s="106"/>
      <c r="E102" s="102">
        <f>VLOOKUP(CONCATENATE($E$52,"_Qu_",hi!$C$61),fpre_reg_dat!$A$2:$DH$4224,FPRE_REG!$B102,0)</f>
        <v>149.45938007428995</v>
      </c>
      <c r="F102" s="107"/>
      <c r="G102" s="107">
        <f>VLOOKUP(CONCATENATE($G$52,"_Qu_",hi!$C$61),fpre_reg_dat!$A$2:$DH$4224,FPRE_REG!$B102,0)</f>
        <v>161.10911406154926</v>
      </c>
      <c r="H102" s="107"/>
      <c r="I102" s="107">
        <f>VLOOKUP(CONCATENATE($I$52,"_Qu_",hi!$C$61),fpre_reg_dat!$A$2:$DH$4224,FPRE_REG!$B102,0)</f>
        <v>176.35942527152486</v>
      </c>
      <c r="J102" s="107"/>
      <c r="K102" s="107">
        <f>VLOOKUP(CONCATENATE($K$52,"_Qu_",hi!$C$61),fpre_reg_dat!$A$2:$DH$4224,FPRE_REG!$B102,0)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2"/>
        <v>51</v>
      </c>
      <c r="C103" s="105" t="s">
        <v>484</v>
      </c>
      <c r="D103" s="106"/>
      <c r="E103" s="102">
        <f>VLOOKUP(CONCATENATE($E$52,"_Qu_",hi!$C$61),fpre_reg_dat!$A$2:$DH$4224,FPRE_REG!$B103,0)</f>
        <v>151.84964185478145</v>
      </c>
      <c r="F103" s="107"/>
      <c r="G103" s="107">
        <f>VLOOKUP(CONCATENATE($G$52,"_Qu_",hi!$C$61),fpre_reg_dat!$A$2:$DH$4224,FPRE_REG!$B103,0)</f>
        <v>164.96579813573965</v>
      </c>
      <c r="H103" s="107"/>
      <c r="I103" s="107">
        <f>VLOOKUP(CONCATENATE($I$52,"_Qu_",hi!$C$61),fpre_reg_dat!$A$2:$DH$4224,FPRE_REG!$B103,0)</f>
        <v>183.53556097922754</v>
      </c>
      <c r="J103" s="107"/>
      <c r="K103" s="107">
        <f>VLOOKUP(CONCATENATE($K$52,"_Qu_",hi!$C$61),fpre_reg_dat!$A$2:$DH$4224,FPRE_REG!$B103,0)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2"/>
        <v>52</v>
      </c>
      <c r="C104" s="105" t="s">
        <v>485</v>
      </c>
      <c r="D104" s="106"/>
      <c r="E104" s="102">
        <f>VLOOKUP(CONCATENATE($E$52,"_Qu_",hi!$C$61),fpre_reg_dat!$A$2:$DH$4224,FPRE_REG!$B104,0)</f>
        <v>151.87471419722152</v>
      </c>
      <c r="F104" s="107"/>
      <c r="G104" s="107">
        <f>VLOOKUP(CONCATENATE($G$52,"_Qu_",hi!$C$61),fpre_reg_dat!$A$2:$DH$4224,FPRE_REG!$B104,0)</f>
        <v>164.01156325696235</v>
      </c>
      <c r="H104" s="107"/>
      <c r="I104" s="107">
        <f>VLOOKUP(CONCATENATE($I$52,"_Qu_",hi!$C$61),fpre_reg_dat!$A$2:$DH$4224,FPRE_REG!$B104,0)</f>
        <v>188.94721260371355</v>
      </c>
      <c r="J104" s="107"/>
      <c r="K104" s="107">
        <f>VLOOKUP(CONCATENATE($K$52,"_Qu_",hi!$C$61),fpre_reg_dat!$A$2:$DH$4224,FPRE_REG!$B104,0)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2"/>
        <v>53</v>
      </c>
      <c r="C105" s="105" t="s">
        <v>491</v>
      </c>
      <c r="D105" s="106"/>
      <c r="E105" s="102">
        <f>VLOOKUP(CONCATENATE($E$52,"_Qu_",hi!$C$61),fpre_reg_dat!$A$2:$DH$4224,FPRE_REG!$B105,0)</f>
        <v>155.14900634719069</v>
      </c>
      <c r="F105" s="107"/>
      <c r="G105" s="107">
        <f>VLOOKUP(CONCATENATE($G$52,"_Qu_",hi!$C$61),fpre_reg_dat!$A$2:$DH$4224,FPRE_REG!$B105,0)</f>
        <v>166.69129767103158</v>
      </c>
      <c r="H105" s="107"/>
      <c r="I105" s="107">
        <f>VLOOKUP(CONCATENATE($I$52,"_Qu_",hi!$C$61),fpre_reg_dat!$A$2:$DH$4224,FPRE_REG!$B105,0)</f>
        <v>193.02693882284237</v>
      </c>
      <c r="J105" s="107"/>
      <c r="K105" s="107">
        <f>VLOOKUP(CONCATENATE($K$52,"_Qu_",hi!$C$61),fpre_reg_dat!$A$2:$DH$4224,FPRE_REG!$B105,0)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2"/>
        <v>54</v>
      </c>
      <c r="C106" s="105" t="s">
        <v>505</v>
      </c>
      <c r="D106" s="106"/>
      <c r="E106" s="102">
        <f>VLOOKUP(CONCATENATE($E$52,"_Qu_",hi!$C$61),fpre_reg_dat!$A$2:$DH$4224,FPRE_REG!$B106,0)</f>
        <v>156.89170423669083</v>
      </c>
      <c r="F106" s="107"/>
      <c r="G106" s="107">
        <f>VLOOKUP(CONCATENATE($G$52,"_Qu_",hi!$C$61),fpre_reg_dat!$A$2:$DH$4224,FPRE_REG!$B106,0)</f>
        <v>169.42385874800993</v>
      </c>
      <c r="H106" s="107"/>
      <c r="I106" s="107">
        <f>VLOOKUP(CONCATENATE($I$52,"_Qu_",hi!$C$61),fpre_reg_dat!$A$2:$DH$4224,FPRE_REG!$B106,0)</f>
        <v>194.92088133527554</v>
      </c>
      <c r="J106" s="107"/>
      <c r="K106" s="107">
        <f>VLOOKUP(CONCATENATE($K$52,"_Qu_",hi!$C$61),fpre_reg_dat!$A$2:$DH$4224,FPRE_REG!$B106,0)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2"/>
        <v>55</v>
      </c>
      <c r="C107" s="105" t="s">
        <v>512</v>
      </c>
      <c r="D107" s="106"/>
      <c r="E107" s="102">
        <f>VLOOKUP(CONCATENATE($E$52,"_Qu_",hi!$C$61),fpre_reg_dat!$A$2:$DH$4224,FPRE_REG!$B107,0)</f>
        <v>158.28459916592993</v>
      </c>
      <c r="F107" s="107"/>
      <c r="G107" s="107">
        <f>VLOOKUP(CONCATENATE($G$52,"_Qu_",hi!$C$61),fpre_reg_dat!$A$2:$DH$4224,FPRE_REG!$B107,0)</f>
        <v>174.03578461691646</v>
      </c>
      <c r="H107" s="107"/>
      <c r="I107" s="107">
        <f>VLOOKUP(CONCATENATE($I$52,"_Qu_",hi!$C$61),fpre_reg_dat!$A$2:$DH$4224,FPRE_REG!$B107,0)</f>
        <v>193.36425544179087</v>
      </c>
      <c r="J107" s="107"/>
      <c r="K107" s="107">
        <f>VLOOKUP(CONCATENATE($K$52,"_Qu_",hi!$C$61),fpre_reg_dat!$A$2:$DH$4224,FPRE_REG!$B107,0)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2"/>
        <v>56</v>
      </c>
      <c r="C108" s="105" t="s">
        <v>513</v>
      </c>
      <c r="D108" s="106"/>
      <c r="E108" s="102">
        <f>VLOOKUP(CONCATENATE($E$52,"_Qu_",hi!$C$61),fpre_reg_dat!$A$2:$DH$4224,FPRE_REG!$B108,0)</f>
        <v>161.9161053340174</v>
      </c>
      <c r="F108" s="107"/>
      <c r="G108" s="107">
        <f>VLOOKUP(CONCATENATE($G$52,"_Qu_",hi!$C$61),fpre_reg_dat!$A$2:$DH$4224,FPRE_REG!$B108,0)</f>
        <v>180.20939524464538</v>
      </c>
      <c r="H108" s="107"/>
      <c r="I108" s="107">
        <f>VLOOKUP(CONCATENATE($I$52,"_Qu_",hi!$C$61),fpre_reg_dat!$A$2:$DH$4224,FPRE_REG!$B108,0)</f>
        <v>194.7824850283142</v>
      </c>
      <c r="J108" s="107"/>
      <c r="K108" s="107">
        <f>VLOOKUP(CONCATENATE($K$52,"_Qu_",hi!$C$61),fpre_reg_dat!$A$2:$DH$4224,FPRE_REG!$B108,0)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2"/>
        <v>57</v>
      </c>
      <c r="C109" s="105" t="s">
        <v>514</v>
      </c>
      <c r="D109" s="106"/>
      <c r="E109" s="102">
        <f>VLOOKUP(CONCATENATE($E$52,"_Qu_",hi!$C$61),fpre_reg_dat!$A$2:$DH$4224,FPRE_REG!$B109,0)</f>
        <v>171.44069472358044</v>
      </c>
      <c r="F109" s="107"/>
      <c r="G109" s="107">
        <f>VLOOKUP(CONCATENATE($G$52,"_Qu_",hi!$C$61),fpre_reg_dat!$A$2:$DH$4224,FPRE_REG!$B109,0)</f>
        <v>186.55723619288494</v>
      </c>
      <c r="H109" s="107"/>
      <c r="I109" s="107">
        <f>VLOOKUP(CONCATENATE($I$52,"_Qu_",hi!$C$61),fpre_reg_dat!$A$2:$DH$4224,FPRE_REG!$B109,0)</f>
        <v>202.76528224797369</v>
      </c>
      <c r="J109" s="107"/>
      <c r="K109" s="107">
        <f>VLOOKUP(CONCATENATE($K$52,"_Qu_",hi!$C$61),fpre_reg_dat!$A$2:$DH$4224,FPRE_REG!$B109,0)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2"/>
        <v>58</v>
      </c>
      <c r="C110" s="105" t="s">
        <v>515</v>
      </c>
      <c r="D110" s="106"/>
      <c r="E110" s="102">
        <f>VLOOKUP(CONCATENATE($E$52,"_Qu_",hi!$C$61),fpre_reg_dat!$A$2:$DH$4224,FPRE_REG!$B110,0)</f>
        <v>175.10345698299514</v>
      </c>
      <c r="F110" s="107"/>
      <c r="G110" s="107">
        <f>VLOOKUP(CONCATENATE($G$52,"_Qu_",hi!$C$61),fpre_reg_dat!$A$2:$DH$4224,FPRE_REG!$B110,0)</f>
        <v>189.90740183441977</v>
      </c>
      <c r="H110" s="107"/>
      <c r="I110" s="107">
        <f>VLOOKUP(CONCATENATE($I$52,"_Qu_",hi!$C$61),fpre_reg_dat!$A$2:$DH$4224,FPRE_REG!$B110,0)</f>
        <v>208.54789293386</v>
      </c>
      <c r="J110" s="107"/>
      <c r="K110" s="107">
        <f>VLOOKUP(CONCATENATE($K$52,"_Qu_",hi!$C$61),fpre_reg_dat!$A$2:$DH$4224,FPRE_REG!$B110,0)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2"/>
        <v>59</v>
      </c>
      <c r="C111" s="105" t="s">
        <v>516</v>
      </c>
      <c r="D111" s="106"/>
      <c r="E111" s="102">
        <f>VLOOKUP(CONCATENATE($E$52,"_Qu_",hi!$C$61),fpre_reg_dat!$A$2:$DH$4224,FPRE_REG!$B111,0)</f>
        <v>174.88367117971876</v>
      </c>
      <c r="F111" s="107"/>
      <c r="G111" s="107">
        <f>VLOOKUP(CONCATENATE($G$52,"_Qu_",hi!$C$61),fpre_reg_dat!$A$2:$DH$4224,FPRE_REG!$B111,0)</f>
        <v>188.29495916666554</v>
      </c>
      <c r="H111" s="107"/>
      <c r="I111" s="107">
        <f>VLOOKUP(CONCATENATE($I$52,"_Qu_",hi!$C$61),fpre_reg_dat!$A$2:$DH$4224,FPRE_REG!$B111,0)</f>
        <v>215.37138449051753</v>
      </c>
      <c r="J111" s="107"/>
      <c r="K111" s="107">
        <f>VLOOKUP(CONCATENATE($K$52,"_Qu_",hi!$C$61),fpre_reg_dat!$A$2:$DH$4224,FPRE_REG!$B111,0)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2"/>
        <v>60</v>
      </c>
      <c r="C112" s="105" t="s">
        <v>517</v>
      </c>
      <c r="D112" s="106"/>
      <c r="E112" s="102">
        <f>VLOOKUP(CONCATENATE($E$52,"_Qu_",hi!$C$61),fpre_reg_dat!$A$2:$DH$4224,FPRE_REG!$B112,0)</f>
        <v>179.4901434766314</v>
      </c>
      <c r="F112" s="107"/>
      <c r="G112" s="107">
        <f>VLOOKUP(CONCATENATE($G$52,"_Qu_",hi!$C$61),fpre_reg_dat!$A$2:$DH$4224,FPRE_REG!$B112,0)</f>
        <v>192.6168889653313</v>
      </c>
      <c r="H112" s="107"/>
      <c r="I112" s="107">
        <f>VLOOKUP(CONCATENATE($I$52,"_Qu_",hi!$C$61),fpre_reg_dat!$A$2:$DH$4224,FPRE_REG!$B112,0)</f>
        <v>211.09095517000091</v>
      </c>
      <c r="J112" s="107"/>
      <c r="K112" s="107">
        <f>VLOOKUP(CONCATENATE($K$52,"_Qu_",hi!$C$61),fpre_reg_dat!$A$2:$DH$4224,FPRE_REG!$B112,0)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2"/>
        <v>61</v>
      </c>
      <c r="C113" s="105" t="s">
        <v>518</v>
      </c>
      <c r="D113" s="106"/>
      <c r="E113" s="102">
        <f>VLOOKUP(CONCATENATE($E$52,"_Qu_",hi!$C$61),fpre_reg_dat!$A$2:$DH$4224,FPRE_REG!$B113,0)</f>
        <v>185.69819371742869</v>
      </c>
      <c r="F113" s="107"/>
      <c r="G113" s="107">
        <f>VLOOKUP(CONCATENATE($G$52,"_Qu_",hi!$C$61),fpre_reg_dat!$A$2:$DH$4224,FPRE_REG!$B113,0)</f>
        <v>199.71983579897977</v>
      </c>
      <c r="H113" s="107"/>
      <c r="I113" s="107">
        <f>VLOOKUP(CONCATENATE($I$52,"_Qu_",hi!$C$61),fpre_reg_dat!$A$2:$DH$4224,FPRE_REG!$B113,0)</f>
        <v>216.68801822231117</v>
      </c>
      <c r="J113" s="107"/>
      <c r="K113" s="107">
        <f>VLOOKUP(CONCATENATE($K$52,"_Qu_",hi!$C$61),fpre_reg_dat!$A$2:$DH$4224,FPRE_REG!$B113,0)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2"/>
        <v>62</v>
      </c>
      <c r="C114" s="105" t="s">
        <v>571</v>
      </c>
      <c r="D114" s="106"/>
      <c r="E114" s="102">
        <f>VLOOKUP(CONCATENATE($E$52,"_Qu_",hi!$C$61),fpre_reg_dat!$A$2:$DH$4224,FPRE_REG!$B114,0)</f>
        <v>183.01863445083194</v>
      </c>
      <c r="F114" s="107"/>
      <c r="G114" s="107">
        <f>VLOOKUP(CONCATENATE($G$52,"_Qu_",hi!$C$61),fpre_reg_dat!$A$2:$DH$4224,FPRE_REG!$B114,0)</f>
        <v>196.54296344317257</v>
      </c>
      <c r="H114" s="107"/>
      <c r="I114" s="107">
        <f>VLOOKUP(CONCATENATE($I$52,"_Qu_",hi!$C$61),fpre_reg_dat!$A$2:$DH$4224,FPRE_REG!$B114,0)</f>
        <v>220.94331567134282</v>
      </c>
      <c r="J114" s="107"/>
      <c r="K114" s="107">
        <f>VLOOKUP(CONCATENATE($K$52,"_Qu_",hi!$C$61),fpre_reg_dat!$A$2:$DH$4224,FPRE_REG!$B114,0)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2"/>
        <v>63</v>
      </c>
      <c r="C115" s="105" t="s">
        <v>572</v>
      </c>
      <c r="D115" s="106"/>
      <c r="E115" s="102">
        <f>VLOOKUP(CONCATENATE($E$52,"_Qu_",hi!$C$61),fpre_reg_dat!$A$2:$DH$4224,FPRE_REG!$B115,0)</f>
        <v>182.59384797985797</v>
      </c>
      <c r="F115" s="107"/>
      <c r="G115" s="107">
        <f>VLOOKUP(CONCATENATE($G$52,"_Qu_",hi!$C$61),fpre_reg_dat!$A$2:$DH$4224,FPRE_REG!$B115,0)</f>
        <v>198.49940035332398</v>
      </c>
      <c r="H115" s="107"/>
      <c r="I115" s="107">
        <f>VLOOKUP(CONCATENATE($I$52,"_Qu_",hi!$C$61),fpre_reg_dat!$A$2:$DH$4224,FPRE_REG!$B115,0)</f>
        <v>220.561526930643</v>
      </c>
      <c r="J115" s="107"/>
      <c r="K115" s="107">
        <f>VLOOKUP(CONCATENATE($K$52,"_Qu_",hi!$C$61),fpre_reg_dat!$A$2:$DH$4224,FPRE_REG!$B115,0)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2"/>
        <v>64</v>
      </c>
      <c r="C116" s="105" t="s">
        <v>3722</v>
      </c>
      <c r="D116" s="106"/>
      <c r="E116" s="102">
        <f>VLOOKUP(CONCATENATE($E$52,"_Qu_",hi!$C$61),fpre_reg_dat!$A$2:$DH$4224,FPRE_REG!$B116,0)</f>
        <v>180.2860230725272</v>
      </c>
      <c r="F116" s="107"/>
      <c r="G116" s="107">
        <f>VLOOKUP(CONCATENATE($G$52,"_Qu_",hi!$C$61),fpre_reg_dat!$A$2:$DH$4224,FPRE_REG!$B116,0)</f>
        <v>199.07178360236196</v>
      </c>
      <c r="H116" s="107"/>
      <c r="I116" s="107">
        <f>VLOOKUP(CONCATENATE($I$52,"_Qu_",hi!$C$61),fpre_reg_dat!$A$2:$DH$4224,FPRE_REG!$B116,0)</f>
        <v>228.82208960082687</v>
      </c>
      <c r="J116" s="107"/>
      <c r="K116" s="107">
        <f>VLOOKUP(CONCATENATE($K$52,"_Qu_",hi!$C$61),fpre_reg_dat!$A$2:$DH$4224,FPRE_REG!$B116,0)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2"/>
        <v>65</v>
      </c>
      <c r="C117" s="105" t="s">
        <v>3723</v>
      </c>
      <c r="D117" s="106"/>
      <c r="E117" s="102">
        <f>VLOOKUP(CONCATENATE($E$52,"_Qu_",hi!$C$61),fpre_reg_dat!$A$2:$DH$4224,FPRE_REG!$B117,0)</f>
        <v>183.26465908925104</v>
      </c>
      <c r="F117" s="107"/>
      <c r="G117" s="107">
        <f>VLOOKUP(CONCATENATE($G$52,"_Qu_",hi!$C$61),fpre_reg_dat!$A$2:$DH$4224,FPRE_REG!$B117,0)</f>
        <v>201.11859579239183</v>
      </c>
      <c r="H117" s="107"/>
      <c r="I117" s="107">
        <f>VLOOKUP(CONCATENATE($I$52,"_Qu_",hi!$C$61),fpre_reg_dat!$A$2:$DH$4224,FPRE_REG!$B117,0)</f>
        <v>220.61886738163076</v>
      </c>
      <c r="J117" s="107"/>
      <c r="K117" s="107">
        <f>VLOOKUP(CONCATENATE($K$52,"_Qu_",hi!$C$61),fpre_reg_dat!$A$2:$DH$4224,FPRE_REG!$B117,0)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2"/>
        <v>66</v>
      </c>
      <c r="C118" s="105" t="s">
        <v>3724</v>
      </c>
      <c r="D118" s="106"/>
      <c r="E118" s="102">
        <f>VLOOKUP(CONCATENATE($E$52,"_Qu_",hi!$C$61),fpre_reg_dat!$A$2:$DH$4224,FPRE_REG!$B118,0)</f>
        <v>178.20612330362115</v>
      </c>
      <c r="F118" s="107"/>
      <c r="G118" s="107">
        <f>VLOOKUP(CONCATENATE($G$52,"_Qu_",hi!$C$61),fpre_reg_dat!$A$2:$DH$4224,FPRE_REG!$B118,0)</f>
        <v>201.87328647665854</v>
      </c>
      <c r="H118" s="107"/>
      <c r="I118" s="107">
        <f>VLOOKUP(CONCATENATE($I$52,"_Qu_",hi!$C$61),fpre_reg_dat!$A$2:$DH$4224,FPRE_REG!$B118,0)</f>
        <v>211.5193935038055</v>
      </c>
      <c r="J118" s="107"/>
      <c r="K118" s="107">
        <f>VLOOKUP(CONCATENATE($K$52,"_Qu_",hi!$C$61),fpre_reg_dat!$A$2:$DH$4224,FPRE_REG!$B118,0)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2"/>
        <v>67</v>
      </c>
      <c r="C119" s="105" t="s">
        <v>3726</v>
      </c>
      <c r="D119" s="106"/>
      <c r="E119" s="102">
        <f>VLOOKUP(CONCATENATE($E$52,"_Qu_",hi!$C$61),fpre_reg_dat!$A$2:$DH$4224,FPRE_REG!$B119,0)</f>
        <v>182.51614656353945</v>
      </c>
      <c r="F119" s="107"/>
      <c r="G119" s="107">
        <f>VLOOKUP(CONCATENATE($G$52,"_Qu_",hi!$C$61),fpre_reg_dat!$A$2:$DH$4224,FPRE_REG!$B119,0)</f>
        <v>202.97527078019871</v>
      </c>
      <c r="H119" s="107"/>
      <c r="I119" s="107">
        <f>VLOOKUP(CONCATENATE($I$52,"_Qu_",hi!$C$61),fpre_reg_dat!$A$2:$DH$4224,FPRE_REG!$B119,0)</f>
        <v>210.94362465481723</v>
      </c>
      <c r="J119" s="107"/>
      <c r="K119" s="107">
        <f>VLOOKUP(CONCATENATE($K$52,"_Qu_",hi!$C$61),fpre_reg_dat!$A$2:$DH$4224,FPRE_REG!$B119,0)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2"/>
        <v>68</v>
      </c>
      <c r="C120" s="105" t="s">
        <v>3727</v>
      </c>
      <c r="D120" s="106"/>
      <c r="E120" s="102">
        <f>VLOOKUP(CONCATENATE($E$52,"_Qu_",hi!$C$61),fpre_reg_dat!$A$2:$DH$4224,FPRE_REG!$B120,0)</f>
        <v>182.82277152061738</v>
      </c>
      <c r="F120" s="107"/>
      <c r="G120" s="107">
        <f>VLOOKUP(CONCATENATE($G$52,"_Qu_",hi!$C$61),fpre_reg_dat!$A$2:$DH$4224,FPRE_REG!$B120,0)</f>
        <v>202.09635013720256</v>
      </c>
      <c r="H120" s="107"/>
      <c r="I120" s="107">
        <f>VLOOKUP(CONCATENATE($I$52,"_Qu_",hi!$C$61),fpre_reg_dat!$A$2:$DH$4224,FPRE_REG!$B120,0)</f>
        <v>213.37136173814392</v>
      </c>
      <c r="J120" s="107"/>
      <c r="K120" s="107">
        <f>VLOOKUP(CONCATENATE($K$52,"_Qu_",hi!$C$61),fpre_reg_dat!$A$2:$DH$4224,FPRE_REG!$B120,0)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2"/>
        <v>69</v>
      </c>
      <c r="C121" s="105" t="s">
        <v>3794</v>
      </c>
      <c r="D121" s="106"/>
      <c r="E121" s="102">
        <f>VLOOKUP(CONCATENATE($E$52,"_Qu_",hi!$C$61),fpre_reg_dat!$A$2:$DH$4224,FPRE_REG!$B121,0)</f>
        <v>192.24400958107157</v>
      </c>
      <c r="F121" s="107"/>
      <c r="G121" s="107">
        <f>VLOOKUP(CONCATENATE($G$52,"_Qu_",hi!$C$61),fpre_reg_dat!$A$2:$DH$4224,FPRE_REG!$B121,0)</f>
        <v>207.61143051535683</v>
      </c>
      <c r="H121" s="107"/>
      <c r="I121" s="107">
        <f>VLOOKUP(CONCATENATE($I$52,"_Qu_",hi!$C$61),fpre_reg_dat!$A$2:$DH$4224,FPRE_REG!$B121,0)</f>
        <v>218.38636475963514</v>
      </c>
      <c r="J121" s="107"/>
      <c r="K121" s="107">
        <f>VLOOKUP(CONCATENATE($K$52,"_Qu_",hi!$C$61),fpre_reg_dat!$A$2:$DH$4224,FPRE_REG!$B121,0)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2"/>
        <v>70</v>
      </c>
      <c r="C122" s="105" t="s">
        <v>3811</v>
      </c>
      <c r="D122" s="106"/>
      <c r="E122" s="102">
        <f>VLOOKUP(CONCATENATE($E$52,"_Qu_",hi!$C$61),fpre_reg_dat!$A$2:$DH$4224,FPRE_REG!$B122,0)</f>
        <v>194.56570631753783</v>
      </c>
      <c r="F122" s="107"/>
      <c r="G122" s="107">
        <f>VLOOKUP(CONCATENATE($G$52,"_Qu_",hi!$C$61),fpre_reg_dat!$A$2:$DH$4224,FPRE_REG!$B122,0)</f>
        <v>200.56280551804576</v>
      </c>
      <c r="H122" s="107"/>
      <c r="I122" s="107">
        <f>VLOOKUP(CONCATENATE($I$52,"_Qu_",hi!$C$61),fpre_reg_dat!$A$2:$DH$4224,FPRE_REG!$B122,0)</f>
        <v>210.99523265086452</v>
      </c>
      <c r="J122" s="107"/>
      <c r="K122" s="107">
        <f>VLOOKUP(CONCATENATE($K$52,"_Qu_",hi!$C$61),fpre_reg_dat!$A$2:$DH$4224,FPRE_REG!$B122,0)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2"/>
        <v>71</v>
      </c>
      <c r="C123" s="105" t="s">
        <v>3812</v>
      </c>
      <c r="D123" s="106"/>
      <c r="E123" s="102">
        <f>VLOOKUP(CONCATENATE($E$52,"_Qu_",hi!$C$61),fpre_reg_dat!$A$2:$DH$4224,FPRE_REG!$B123,0)</f>
        <v>201.1914477847275</v>
      </c>
      <c r="F123" s="107"/>
      <c r="G123" s="107">
        <f>VLOOKUP(CONCATENATE($G$52,"_Qu_",hi!$C$61),fpre_reg_dat!$A$2:$DH$4224,FPRE_REG!$B123,0)</f>
        <v>201.97892783999819</v>
      </c>
      <c r="H123" s="107"/>
      <c r="I123" s="107">
        <f>VLOOKUP(CONCATENATE($I$52,"_Qu_",hi!$C$61),fpre_reg_dat!$A$2:$DH$4224,FPRE_REG!$B123,0)</f>
        <v>215.16100675009079</v>
      </c>
      <c r="J123" s="107"/>
      <c r="K123" s="107">
        <f>VLOOKUP(CONCATENATE($K$52,"_Qu_",hi!$C$61),fpre_reg_dat!$A$2:$DH$4224,FPRE_REG!$B123,0)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ref="B124:B153" si="4">+B123+1</f>
        <v>72</v>
      </c>
      <c r="C124" s="105" t="s">
        <v>3813</v>
      </c>
      <c r="D124" s="106"/>
      <c r="E124" s="102">
        <f>VLOOKUP(CONCATENATE($E$52,"_Qu_",hi!$C$61),fpre_reg_dat!$A$2:$DH$4224,FPRE_REG!$B124,0)</f>
        <v>200.82812850032136</v>
      </c>
      <c r="F124" s="107"/>
      <c r="G124" s="107">
        <f>VLOOKUP(CONCATENATE($G$52,"_Qu_",hi!$C$61),fpre_reg_dat!$A$2:$DH$4224,FPRE_REG!$B124,0)</f>
        <v>201.08222258430706</v>
      </c>
      <c r="H124" s="107"/>
      <c r="I124" s="107">
        <f>VLOOKUP(CONCATENATE($I$52,"_Qu_",hi!$C$61),fpre_reg_dat!$A$2:$DH$4224,FPRE_REG!$B124,0)</f>
        <v>211.75645364504092</v>
      </c>
      <c r="J124" s="107"/>
      <c r="K124" s="107">
        <f>VLOOKUP(CONCATENATE($K$52,"_Qu_",hi!$C$61),fpre_reg_dat!$A$2:$DH$4224,FPRE_REG!$B124,0)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4"/>
        <v>73</v>
      </c>
      <c r="C125" s="105" t="s">
        <v>3816</v>
      </c>
      <c r="D125" s="106"/>
      <c r="E125" s="102">
        <f>VLOOKUP(CONCATENATE($E$52,"_Qu_",hi!$C$61),fpre_reg_dat!$A$2:$DH$4224,FPRE_REG!$B125,0)</f>
        <v>195.98038092876934</v>
      </c>
      <c r="F125" s="107"/>
      <c r="G125" s="107">
        <f>VLOOKUP(CONCATENATE($G$52,"_Qu_",hi!$C$61),fpre_reg_dat!$A$2:$DH$4224,FPRE_REG!$B125,0)</f>
        <v>193.86141371050698</v>
      </c>
      <c r="H125" s="107"/>
      <c r="I125" s="107">
        <f>VLOOKUP(CONCATENATE($I$52,"_Qu_",hi!$C$61),fpre_reg_dat!$A$2:$DH$4224,FPRE_REG!$B125,0)</f>
        <v>210.93332756266437</v>
      </c>
      <c r="J125" s="107"/>
      <c r="K125" s="107">
        <f>VLOOKUP(CONCATENATE($K$52,"_Qu_",hi!$C$61),fpre_reg_dat!$A$2:$DH$4224,FPRE_REG!$B125,0)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si="4"/>
        <v>74</v>
      </c>
      <c r="C126" s="105" t="s">
        <v>3817</v>
      </c>
      <c r="D126" s="106"/>
      <c r="E126" s="102">
        <f>VLOOKUP(CONCATENATE($E$52,"_Qu_",hi!$C$61),fpre_reg_dat!$A$2:$DH$4224,FPRE_REG!$B126,0)</f>
        <v>197.52579950088219</v>
      </c>
      <c r="F126" s="107"/>
      <c r="G126" s="107">
        <f>VLOOKUP(CONCATENATE($G$52,"_Qu_",hi!$C$61),fpre_reg_dat!$A$2:$DH$4224,FPRE_REG!$B126,0)</f>
        <v>195.4036272628492</v>
      </c>
      <c r="H126" s="107"/>
      <c r="I126" s="107">
        <f>VLOOKUP(CONCATENATE($I$52,"_Qu_",hi!$C$61),fpre_reg_dat!$A$2:$DH$4224,FPRE_REG!$B126,0)</f>
        <v>209.53090096254505</v>
      </c>
      <c r="J126" s="107"/>
      <c r="K126" s="107">
        <f>VLOOKUP(CONCATENATE($K$52,"_Qu_",hi!$C$61),fpre_reg_dat!$A$2:$DH$4224,FPRE_REG!$B126,0)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4"/>
        <v>75</v>
      </c>
      <c r="C127" s="105" t="s">
        <v>3818</v>
      </c>
      <c r="D127" s="106"/>
      <c r="E127" s="102">
        <f>VLOOKUP(CONCATENATE($E$52,"_Qu_",hi!$C$61),fpre_reg_dat!$A$2:$DH$4224,FPRE_REG!$B127,0)</f>
        <v>201.35158801812852</v>
      </c>
      <c r="F127" s="107"/>
      <c r="G127" s="107">
        <f>VLOOKUP(CONCATENATE($G$52,"_Qu_",hi!$C$61),fpre_reg_dat!$A$2:$DH$4224,FPRE_REG!$B127,0)</f>
        <v>202.18162948731026</v>
      </c>
      <c r="H127" s="107"/>
      <c r="I127" s="107">
        <f>VLOOKUP(CONCATENATE($I$52,"_Qu_",hi!$C$61),fpre_reg_dat!$A$2:$DH$4224,FPRE_REG!$B127,0)</f>
        <v>209.21129959752932</v>
      </c>
      <c r="J127" s="107"/>
      <c r="K127" s="107">
        <f>VLOOKUP(CONCATENATE($K$52,"_Qu_",hi!$C$61),fpre_reg_dat!$A$2:$DH$4224,FPRE_REG!$B127,0)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4"/>
        <v>76</v>
      </c>
      <c r="C128" s="105" t="s">
        <v>3915</v>
      </c>
      <c r="D128" s="106"/>
      <c r="E128" s="102">
        <f>VLOOKUP(CONCATENATE($E$52,"_Qu_",hi!$C$61),fpre_reg_dat!$A$2:$DH$4224,FPRE_REG!$B128,0)</f>
        <v>209.21299173754889</v>
      </c>
      <c r="F128" s="107"/>
      <c r="G128" s="107">
        <f>VLOOKUP(CONCATENATE($G$52,"_Qu_",hi!$C$61),fpre_reg_dat!$A$2:$DH$4224,FPRE_REG!$B128,0)</f>
        <v>210.89058035471194</v>
      </c>
      <c r="H128" s="107"/>
      <c r="I128" s="107">
        <f>VLOOKUP(CONCATENATE($I$52,"_Qu_",hi!$C$61),fpre_reg_dat!$A$2:$DH$4224,FPRE_REG!$B128,0)</f>
        <v>208.18419583105663</v>
      </c>
      <c r="J128" s="107"/>
      <c r="K128" s="107">
        <f>VLOOKUP(CONCATENATE($K$52,"_Qu_",hi!$C$61),fpre_reg_dat!$A$2:$DH$4224,FPRE_REG!$B128,0)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4"/>
        <v>77</v>
      </c>
      <c r="C129" s="105" t="s">
        <v>3917</v>
      </c>
      <c r="D129" s="106"/>
      <c r="E129" s="102">
        <f>VLOOKUP(CONCATENATE($E$52,"_Qu_",hi!$C$61),fpre_reg_dat!$A$2:$DH$4224,FPRE_REG!$B129,0)</f>
        <v>212.50338823981249</v>
      </c>
      <c r="F129" s="107"/>
      <c r="G129" s="107">
        <f>VLOOKUP(CONCATENATE($G$52,"_Qu_",hi!$C$61),fpre_reg_dat!$A$2:$DH$4224,FPRE_REG!$B129,0)</f>
        <v>217.40478573624543</v>
      </c>
      <c r="H129" s="107"/>
      <c r="I129" s="107">
        <f>VLOOKUP(CONCATENATE($I$52,"_Qu_",hi!$C$61),fpre_reg_dat!$A$2:$DH$4224,FPRE_REG!$B129,0)</f>
        <v>206.49923984295521</v>
      </c>
      <c r="J129" s="107"/>
      <c r="K129" s="107">
        <f>VLOOKUP(CONCATENATE($K$52,"_Qu_",hi!$C$61),fpre_reg_dat!$A$2:$DH$4224,FPRE_REG!$B129,0)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4"/>
        <v>78</v>
      </c>
      <c r="C130" s="105" t="s">
        <v>3918</v>
      </c>
      <c r="D130" s="106"/>
      <c r="E130" s="102">
        <f>VLOOKUP(CONCATENATE($E$52,"_Qu_",hi!$C$61),fpre_reg_dat!$A$2:$DH$4224,FPRE_REG!$B130,0)</f>
        <v>215.57703309690854</v>
      </c>
      <c r="F130" s="107"/>
      <c r="G130" s="107">
        <f>VLOOKUP(CONCATENATE($G$52,"_Qu_",hi!$C$61),fpre_reg_dat!$A$2:$DH$4224,FPRE_REG!$B130,0)</f>
        <v>220.60665488982866</v>
      </c>
      <c r="H130" s="107"/>
      <c r="I130" s="107">
        <f>VLOOKUP(CONCATENATE($I$52,"_Qu_",hi!$C$61),fpre_reg_dat!$A$2:$DH$4224,FPRE_REG!$B130,0)</f>
        <v>192.2871431350344</v>
      </c>
      <c r="J130" s="107"/>
      <c r="K130" s="107">
        <f>VLOOKUP(CONCATENATE($K$52,"_Qu_",hi!$C$61),fpre_reg_dat!$A$2:$DH$4224,FPRE_REG!$B130,0)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4"/>
        <v>79</v>
      </c>
      <c r="C131" s="105" t="s">
        <v>3919</v>
      </c>
      <c r="D131" s="106"/>
      <c r="E131" s="102">
        <f>VLOOKUP(CONCATENATE($E$52,"_Qu_",hi!$C$61),fpre_reg_dat!$A$2:$DH$4224,FPRE_REG!$B131,0)</f>
        <v>218.25510364664379</v>
      </c>
      <c r="F131" s="107"/>
      <c r="G131" s="107">
        <f>VLOOKUP(CONCATENATE($G$52,"_Qu_",hi!$C$61),fpre_reg_dat!$A$2:$DH$4224,FPRE_REG!$B131,0)</f>
        <v>220.67412217350847</v>
      </c>
      <c r="H131" s="107"/>
      <c r="I131" s="107">
        <f>VLOOKUP(CONCATENATE($I$52,"_Qu_",hi!$C$61),fpre_reg_dat!$A$2:$DH$4224,FPRE_REG!$B131,0)</f>
        <v>194.42756950262705</v>
      </c>
      <c r="J131" s="107"/>
      <c r="K131" s="107">
        <f>VLOOKUP(CONCATENATE($K$52,"_Qu_",hi!$C$61),fpre_reg_dat!$A$2:$DH$4224,FPRE_REG!$B131,0)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4"/>
        <v>80</v>
      </c>
      <c r="C132" s="105" t="s">
        <v>3920</v>
      </c>
      <c r="D132" s="106"/>
      <c r="E132" s="102">
        <f>VLOOKUP(CONCATENATE($E$52,"_Qu_",hi!$C$61),fpre_reg_dat!$A$2:$DH$4224,FPRE_REG!$B132,0)</f>
        <v>215.12162622183695</v>
      </c>
      <c r="F132" s="107"/>
      <c r="G132" s="107">
        <f>VLOOKUP(CONCATENATE($G$52,"_Qu_",hi!$C$61),fpre_reg_dat!$A$2:$DH$4224,FPRE_REG!$B132,0)</f>
        <v>218.40168252160134</v>
      </c>
      <c r="H132" s="107"/>
      <c r="I132" s="107">
        <f>VLOOKUP(CONCATENATE($I$52,"_Qu_",hi!$C$61),fpre_reg_dat!$A$2:$DH$4224,FPRE_REG!$B132,0)</f>
        <v>203.7799151687974</v>
      </c>
      <c r="J132" s="107"/>
      <c r="K132" s="107">
        <f>VLOOKUP(CONCATENATE($K$52,"_Qu_",hi!$C$61),fpre_reg_dat!$A$2:$DH$4224,FPRE_REG!$B132,0)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4"/>
        <v>81</v>
      </c>
      <c r="C133" s="105" t="s">
        <v>3925</v>
      </c>
      <c r="D133" s="106"/>
      <c r="E133" s="102">
        <f>VLOOKUP(CONCATENATE($E$52,"_Qu_",hi!$C$61),fpre_reg_dat!$A$2:$DH$4224,FPRE_REG!$B133,0)</f>
        <v>219.14866972760311</v>
      </c>
      <c r="F133" s="107"/>
      <c r="G133" s="107">
        <f>VLOOKUP(CONCATENATE($G$52,"_Qu_",hi!$C$61),fpre_reg_dat!$A$2:$DH$4224,FPRE_REG!$B133,0)</f>
        <v>221.04225548839054</v>
      </c>
      <c r="H133" s="107"/>
      <c r="I133" s="107">
        <f>VLOOKUP(CONCATENATE($I$52,"_Qu_",hi!$C$61),fpre_reg_dat!$A$2:$DH$4224,FPRE_REG!$B133,0)</f>
        <v>210.91386962362489</v>
      </c>
      <c r="J133" s="107"/>
      <c r="K133" s="107">
        <f>VLOOKUP(CONCATENATE($K$52,"_Qu_",hi!$C$61),fpre_reg_dat!$A$2:$DH$4224,FPRE_REG!$B133,0)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4"/>
        <v>82</v>
      </c>
      <c r="C134" s="105" t="s">
        <v>3926</v>
      </c>
      <c r="D134" s="106"/>
      <c r="E134" s="102">
        <f>VLOOKUP(CONCATENATE($E$52,"_Qu_",hi!$C$61),fpre_reg_dat!$A$2:$DH$4224,FPRE_REG!$B134,0)</f>
        <v>223.59712867040011</v>
      </c>
      <c r="F134" s="107"/>
      <c r="G134" s="107">
        <f>VLOOKUP(CONCATENATE($G$52,"_Qu_",hi!$C$61),fpre_reg_dat!$A$2:$DH$4224,FPRE_REG!$B134,0)</f>
        <v>228.73919802156649</v>
      </c>
      <c r="H134" s="107"/>
      <c r="I134" s="107">
        <f>VLOOKUP(CONCATENATE($I$52,"_Qu_",hi!$C$61),fpre_reg_dat!$A$2:$DH$4224,FPRE_REG!$B134,0)</f>
        <v>217.96564195647545</v>
      </c>
      <c r="J134" s="107"/>
      <c r="K134" s="107">
        <f>VLOOKUP(CONCATENATE($K$52,"_Qu_",hi!$C$61),fpre_reg_dat!$A$2:$DH$4224,FPRE_REG!$B134,0)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4"/>
        <v>83</v>
      </c>
      <c r="C135" s="105" t="s">
        <v>3927</v>
      </c>
      <c r="D135" s="106"/>
      <c r="E135" s="102">
        <f>VLOOKUP(CONCATENATE($E$52,"_Qu_",hi!$C$61),fpre_reg_dat!$A$2:$DH$4224,FPRE_REG!$B135,0)</f>
        <v>222.66094127659599</v>
      </c>
      <c r="F135" s="107"/>
      <c r="G135" s="107">
        <f>VLOOKUP(CONCATENATE($G$52,"_Qu_",hi!$C$61),fpre_reg_dat!$A$2:$DH$4224,FPRE_REG!$B135,0)</f>
        <v>228.77897945434174</v>
      </c>
      <c r="H135" s="107"/>
      <c r="I135" s="107">
        <f>VLOOKUP(CONCATENATE($I$52,"_Qu_",hi!$C$61),fpre_reg_dat!$A$2:$DH$4224,FPRE_REG!$B135,0)</f>
        <v>221.56430707410979</v>
      </c>
      <c r="J135" s="107"/>
      <c r="K135" s="107">
        <f>VLOOKUP(CONCATENATE($K$52,"_Qu_",hi!$C$61),fpre_reg_dat!$A$2:$DH$4224,FPRE_REG!$B135,0)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4"/>
        <v>84</v>
      </c>
      <c r="C136" s="105" t="s">
        <v>3997</v>
      </c>
      <c r="D136" s="106"/>
      <c r="E136" s="102">
        <f>VLOOKUP(CONCATENATE($E$52,"_Qu_",hi!$C$61),fpre_reg_dat!$A$2:$DH$4224,FPRE_REG!$B136,0)</f>
        <v>225.70821686631027</v>
      </c>
      <c r="F136" s="107"/>
      <c r="G136" s="107">
        <f>VLOOKUP(CONCATENATE($G$52,"_Qu_",hi!$C$61),fpre_reg_dat!$A$2:$DH$4224,FPRE_REG!$B136,0)</f>
        <v>232.7102405103918</v>
      </c>
      <c r="H136" s="107"/>
      <c r="I136" s="107">
        <f>VLOOKUP(CONCATENATE($I$52,"_Qu_",hi!$C$61),fpre_reg_dat!$A$2:$DH$4224,FPRE_REG!$B136,0)</f>
        <v>238.78977751839318</v>
      </c>
      <c r="J136" s="107"/>
      <c r="K136" s="107">
        <f>VLOOKUP(CONCATENATE($K$52,"_Qu_",hi!$C$61),fpre_reg_dat!$A$2:$DH$4224,FPRE_REG!$B136,0)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4"/>
        <v>85</v>
      </c>
      <c r="C137" s="105" t="s">
        <v>3998</v>
      </c>
      <c r="D137" s="106"/>
      <c r="E137" s="102">
        <f>VLOOKUP(CONCATENATE($E$52,"_Qu_",hi!$C$61),fpre_reg_dat!$A$2:$DH$4224,FPRE_REG!$B137,0)</f>
        <v>225.65038283033948</v>
      </c>
      <c r="F137" s="107"/>
      <c r="G137" s="107">
        <f>VLOOKUP(CONCATENATE($G$52,"_Qu_",hi!$C$61),fpre_reg_dat!$A$2:$DH$4224,FPRE_REG!$B137,0)</f>
        <v>231.52514035309926</v>
      </c>
      <c r="H137" s="107"/>
      <c r="I137" s="107">
        <f>VLOOKUP(CONCATENATE($I$52,"_Qu_",hi!$C$61),fpre_reg_dat!$A$2:$DH$4224,FPRE_REG!$B137,0)</f>
        <v>245.85049673448393</v>
      </c>
      <c r="J137" s="107"/>
      <c r="K137" s="107">
        <f>VLOOKUP(CONCATENATE($K$52,"_Qu_",hi!$C$61),fpre_reg_dat!$A$2:$DH$4224,FPRE_REG!$B137,0)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4"/>
        <v>86</v>
      </c>
      <c r="C138" s="105" t="s">
        <v>3999</v>
      </c>
      <c r="D138" s="106"/>
      <c r="E138" s="102">
        <f>VLOOKUP(CONCATENATE($E$52,"_Qu_",hi!$C$61),fpre_reg_dat!$A$2:$DH$4224,FPRE_REG!$B138,0)</f>
        <v>230.41138724139935</v>
      </c>
      <c r="F138" s="107"/>
      <c r="G138" s="107">
        <f>VLOOKUP(CONCATENATE($G$52,"_Qu_",hi!$C$61),fpre_reg_dat!$A$2:$DH$4224,FPRE_REG!$B138,0)</f>
        <v>238.75472952239193</v>
      </c>
      <c r="H138" s="107"/>
      <c r="I138" s="107">
        <f>VLOOKUP(CONCATENATE($I$52,"_Qu_",hi!$C$61),fpre_reg_dat!$A$2:$DH$4224,FPRE_REG!$B138,0)</f>
        <v>241.52502988607276</v>
      </c>
      <c r="J138" s="107"/>
      <c r="K138" s="107">
        <f>VLOOKUP(CONCATENATE($K$52,"_Qu_",hi!$C$61),fpre_reg_dat!$A$2:$DH$4224,FPRE_REG!$B138,0)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4"/>
        <v>87</v>
      </c>
      <c r="C139" s="105" t="s">
        <v>4000</v>
      </c>
      <c r="D139" s="106"/>
      <c r="E139" s="102">
        <f>VLOOKUP(CONCATENATE($E$52,"_Qu_",hi!$C$61),fpre_reg_dat!$A$2:$DH$4224,FPRE_REG!$B139,0)</f>
        <v>232.15199500424242</v>
      </c>
      <c r="F139" s="107"/>
      <c r="G139" s="107">
        <f>VLOOKUP(CONCATENATE($G$52,"_Qu_",hi!$C$61),fpre_reg_dat!$A$2:$DH$4224,FPRE_REG!$B139,0)</f>
        <v>240.2141987491373</v>
      </c>
      <c r="H139" s="107"/>
      <c r="I139" s="107">
        <f>VLOOKUP(CONCATENATE($I$52,"_Qu_",hi!$C$61),fpre_reg_dat!$A$2:$DH$4224,FPRE_REG!$B139,0)</f>
        <v>231.62114474811401</v>
      </c>
      <c r="J139" s="107"/>
      <c r="K139" s="107">
        <f>VLOOKUP(CONCATENATE($K$52,"_Qu_",hi!$C$61),fpre_reg_dat!$A$2:$DH$4224,FPRE_REG!$B139,0)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4"/>
        <v>88</v>
      </c>
      <c r="C140" s="105" t="s">
        <v>4001</v>
      </c>
      <c r="D140" s="106"/>
      <c r="E140" s="102">
        <f>VLOOKUP(CONCATENATE($E$52,"_Qu_",hi!$C$61),fpre_reg_dat!$A$2:$DH$4224,FPRE_REG!$B140,0)</f>
        <v>238.02193793462871</v>
      </c>
      <c r="F140" s="107"/>
      <c r="G140" s="107">
        <f>VLOOKUP(CONCATENATE($G$52,"_Qu_",hi!$C$61),fpre_reg_dat!$A$2:$DH$4224,FPRE_REG!$B140,0)</f>
        <v>245.67231274134983</v>
      </c>
      <c r="H140" s="107"/>
      <c r="I140" s="107">
        <f>VLOOKUP(CONCATENATE($I$52,"_Qu_",hi!$C$61),fpre_reg_dat!$A$2:$DH$4224,FPRE_REG!$B140,0)</f>
        <v>238.82844742849102</v>
      </c>
      <c r="J140" s="107"/>
      <c r="K140" s="107">
        <f>VLOOKUP(CONCATENATE($K$52,"_Qu_",hi!$C$61),fpre_reg_dat!$A$2:$DH$4224,FPRE_REG!$B140,0)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4"/>
        <v>89</v>
      </c>
      <c r="C141" s="105" t="s">
        <v>4002</v>
      </c>
      <c r="D141" s="106"/>
      <c r="E141" s="102">
        <f>VLOOKUP(CONCATENATE($E$52,"_Qu_",hi!$C$61),fpre_reg_dat!$A$2:$DH$4224,FPRE_REG!$B141,0)</f>
        <v>242.26874776608813</v>
      </c>
      <c r="F141" s="107"/>
      <c r="G141" s="107">
        <f>VLOOKUP(CONCATENATE($G$52,"_Qu_",hi!$C$61),fpre_reg_dat!$A$2:$DH$4224,FPRE_REG!$B141,0)</f>
        <v>248.33261824562251</v>
      </c>
      <c r="H141" s="107"/>
      <c r="I141" s="107">
        <f>VLOOKUP(CONCATENATE($I$52,"_Qu_",hi!$C$61),fpre_reg_dat!$A$2:$DH$4224,FPRE_REG!$B141,0)</f>
        <v>245.69189708213872</v>
      </c>
      <c r="J141" s="107"/>
      <c r="K141" s="107">
        <f>VLOOKUP(CONCATENATE($K$52,"_Qu_",hi!$C$61),fpre_reg_dat!$A$2:$DH$4224,FPRE_REG!$B141,0)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4"/>
        <v>90</v>
      </c>
      <c r="C142" s="105" t="s">
        <v>4003</v>
      </c>
      <c r="D142" s="106"/>
      <c r="E142" s="102">
        <f>VLOOKUP(CONCATENATE($E$52,"_Qu_",hi!$C$61),fpre_reg_dat!$A$2:$DH$4224,FPRE_REG!$B142,0)</f>
        <v>246.29196613082215</v>
      </c>
      <c r="F142" s="107"/>
      <c r="G142" s="107">
        <f>VLOOKUP(CONCATENATE($G$52,"_Qu_",hi!$C$61),fpre_reg_dat!$A$2:$DH$4224,FPRE_REG!$B142,0)</f>
        <v>251.37170988632528</v>
      </c>
      <c r="H142" s="107"/>
      <c r="I142" s="107">
        <f>VLOOKUP(CONCATENATE($I$52,"_Qu_",hi!$C$61),fpre_reg_dat!$A$2:$DH$4224,FPRE_REG!$B142,0)</f>
        <v>249.62386360067094</v>
      </c>
      <c r="J142" s="107"/>
      <c r="K142" s="107">
        <f>VLOOKUP(CONCATENATE($K$52,"_Qu_",hi!$C$61),fpre_reg_dat!$A$2:$DH$4224,FPRE_REG!$B142,0)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4"/>
        <v>91</v>
      </c>
      <c r="C143" s="105" t="s">
        <v>4006</v>
      </c>
      <c r="D143" s="106"/>
      <c r="E143" s="102">
        <f>VLOOKUP(CONCATENATE($E$52,"_Qu_",hi!$C$61),fpre_reg_dat!$A$2:$DH$4224,FPRE_REG!$B143,0)</f>
        <v>246.87917651509542</v>
      </c>
      <c r="F143" s="107"/>
      <c r="G143" s="107">
        <f>VLOOKUP(CONCATENATE($G$52,"_Qu_",hi!$C$61),fpre_reg_dat!$A$2:$DH$4224,FPRE_REG!$B143,0)</f>
        <v>252.73273776978448</v>
      </c>
      <c r="H143" s="107"/>
      <c r="I143" s="107">
        <f>VLOOKUP(CONCATENATE($I$52,"_Qu_",hi!$C$61),fpre_reg_dat!$A$2:$DH$4224,FPRE_REG!$B143,0)</f>
        <v>251.5795706724484</v>
      </c>
      <c r="J143" s="107"/>
      <c r="K143" s="107">
        <f>VLOOKUP(CONCATENATE($K$52,"_Qu_",hi!$C$61),fpre_reg_dat!$A$2:$DH$4224,FPRE_REG!$B143,0)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4"/>
        <v>92</v>
      </c>
      <c r="C144" s="105" t="s">
        <v>4007</v>
      </c>
      <c r="D144" s="106"/>
      <c r="E144" s="102">
        <f>VLOOKUP(CONCATENATE($E$52,"_Qu_",hi!$C$61),fpre_reg_dat!$A$2:$DH$4224,FPRE_REG!$B144,0)</f>
        <v>251.64636374606349</v>
      </c>
      <c r="F144" s="107"/>
      <c r="G144" s="107">
        <f>VLOOKUP(CONCATENATE($G$52,"_Qu_",hi!$C$61),fpre_reg_dat!$A$2:$DH$4224,FPRE_REG!$B144,0)</f>
        <v>255.54830579194362</v>
      </c>
      <c r="H144" s="107"/>
      <c r="I144" s="107">
        <f>VLOOKUP(CONCATENATE($I$52,"_Qu_",hi!$C$61),fpre_reg_dat!$A$2:$DH$4224,FPRE_REG!$B144,0)</f>
        <v>255.01174578285503</v>
      </c>
      <c r="J144" s="107"/>
      <c r="K144" s="107">
        <f>VLOOKUP(CONCATENATE($K$52,"_Qu_",hi!$C$61),fpre_reg_dat!$A$2:$DH$4224,FPRE_REG!$B144,0)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4"/>
        <v>93</v>
      </c>
      <c r="C145" s="105" t="s">
        <v>4008</v>
      </c>
      <c r="D145" s="106"/>
      <c r="E145" s="102">
        <f>VLOOKUP(CONCATENATE($E$52,"_Qu_",hi!$C$61),fpre_reg_dat!$A$2:$DH$4224,FPRE_REG!$B145,0)</f>
        <v>258.46393882757121</v>
      </c>
      <c r="F145" s="107"/>
      <c r="G145" s="107">
        <f>VLOOKUP(CONCATENATE($G$52,"_Qu_",hi!$C$61),fpre_reg_dat!$A$2:$DH$4224,FPRE_REG!$B145,0)</f>
        <v>265.54459414469363</v>
      </c>
      <c r="H145" s="107"/>
      <c r="I145" s="107">
        <f>VLOOKUP(CONCATENATE($I$52,"_Qu_",hi!$C$61),fpre_reg_dat!$A$2:$DH$4224,FPRE_REG!$B145,0)</f>
        <v>262.0291363940791</v>
      </c>
      <c r="J145" s="107"/>
      <c r="K145" s="107">
        <f>VLOOKUP(CONCATENATE($K$52,"_Qu_",hi!$C$61),fpre_reg_dat!$A$2:$DH$4224,FPRE_REG!$B145,0)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4"/>
        <v>94</v>
      </c>
      <c r="C146" s="105" t="s">
        <v>4009</v>
      </c>
      <c r="D146" s="106"/>
      <c r="E146" s="102">
        <f>VLOOKUP(CONCATENATE($E$52,"_Qu_",hi!$C$61),fpre_reg_dat!$A$2:$DH$4224,FPRE_REG!$B146,0)</f>
        <v>266.25557381053972</v>
      </c>
      <c r="F146" s="107"/>
      <c r="G146" s="107">
        <f>VLOOKUP(CONCATENATE($G$52,"_Qu_",hi!$C$61),fpre_reg_dat!$A$2:$DH$4224,FPRE_REG!$B146,0)</f>
        <v>274.93967735938207</v>
      </c>
      <c r="H146" s="107"/>
      <c r="I146" s="107">
        <f>VLOOKUP(CONCATENATE($I$52,"_Qu_",hi!$C$61),fpre_reg_dat!$A$2:$DH$4224,FPRE_REG!$B146,0)</f>
        <v>274.16251097358185</v>
      </c>
      <c r="J146" s="107"/>
      <c r="K146" s="107">
        <f>VLOOKUP(CONCATENATE($K$52,"_Qu_",hi!$C$61),fpre_reg_dat!$A$2:$DH$4224,FPRE_REG!$B146,0)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4"/>
        <v>95</v>
      </c>
      <c r="C147" s="105" t="s">
        <v>4010</v>
      </c>
      <c r="D147" s="106"/>
      <c r="E147" s="102">
        <f>VLOOKUP(CONCATENATE($E$52,"_Qu_",hi!$C$61),fpre_reg_dat!$A$2:$DH$4224,FPRE_REG!$B147,0)</f>
        <v>274.7145019592574</v>
      </c>
      <c r="F147" s="107"/>
      <c r="G147" s="107">
        <f>VLOOKUP(CONCATENATE($G$52,"_Qu_",hi!$C$61),fpre_reg_dat!$A$2:$DH$4224,FPRE_REG!$B147,0)</f>
        <v>280.20929032464699</v>
      </c>
      <c r="H147" s="107"/>
      <c r="I147" s="107">
        <f>VLOOKUP(CONCATENATE($I$52,"_Qu_",hi!$C$61),fpre_reg_dat!$A$2:$DH$4224,FPRE_REG!$B147,0)</f>
        <v>282.54121180620751</v>
      </c>
      <c r="J147" s="107"/>
      <c r="K147" s="107">
        <f>VLOOKUP(CONCATENATE($K$52,"_Qu_",hi!$C$61),fpre_reg_dat!$A$2:$DH$4224,FPRE_REG!$B147,0)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4"/>
        <v>96</v>
      </c>
      <c r="C148" s="105" t="s">
        <v>4011</v>
      </c>
      <c r="D148" s="106"/>
      <c r="E148" s="102">
        <f>VLOOKUP(CONCATENATE($E$52,"_Qu_",hi!$C$61),fpre_reg_dat!$A$2:$DH$4224,FPRE_REG!$B148,0)</f>
        <v>274.05896801736026</v>
      </c>
      <c r="F148" s="107"/>
      <c r="G148" s="107">
        <f>VLOOKUP(CONCATENATE($G$52,"_Qu_",hi!$C$61),fpre_reg_dat!$A$2:$DH$4224,FPRE_REG!$B148,0)</f>
        <v>278.10168169457398</v>
      </c>
      <c r="H148" s="107"/>
      <c r="I148" s="107">
        <f>VLOOKUP(CONCATENATE($I$52,"_Qu_",hi!$C$61),fpre_reg_dat!$A$2:$DH$4224,FPRE_REG!$B148,0)</f>
        <v>284.97925135901625</v>
      </c>
      <c r="J148" s="107"/>
      <c r="K148" s="107">
        <f>VLOOKUP(CONCATENATE($K$52,"_Qu_",hi!$C$61),fpre_reg_dat!$A$2:$DH$4224,FPRE_REG!$B148,0)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4"/>
        <v>97</v>
      </c>
      <c r="C149" s="105" t="s">
        <v>4012</v>
      </c>
      <c r="D149" s="106"/>
      <c r="E149" s="102">
        <f>VLOOKUP(CONCATENATE($E$52,"_Qu_",hi!$C$61),fpre_reg_dat!$A$2:$DH$4224,FPRE_REG!$B149,0)</f>
        <v>277.80727732640031</v>
      </c>
      <c r="F149" s="107"/>
      <c r="G149" s="107">
        <f>VLOOKUP(CONCATENATE($G$52,"_Qu_",hi!$C$61),fpre_reg_dat!$A$2:$DH$4224,FPRE_REG!$B149,0)</f>
        <v>280.69287397880089</v>
      </c>
      <c r="H149" s="107"/>
      <c r="I149" s="107">
        <f>VLOOKUP(CONCATENATE($I$52,"_Qu_",hi!$C$61),fpre_reg_dat!$A$2:$DH$4224,FPRE_REG!$B149,0)</f>
        <v>285.78607791440459</v>
      </c>
      <c r="J149" s="107"/>
      <c r="K149" s="107">
        <f>VLOOKUP(CONCATENATE($K$52,"_Qu_",hi!$C$61),fpre_reg_dat!$A$2:$DH$4224,FPRE_REG!$B149,0)</f>
        <v>282.80783191060425</v>
      </c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4"/>
        <v>98</v>
      </c>
      <c r="C150" s="105" t="s">
        <v>4021</v>
      </c>
      <c r="D150" s="106"/>
      <c r="E150" s="102">
        <f>VLOOKUP(CONCATENATE($E$52,"_Qu_",hi!$C$61),fpre_reg_dat!$A$2:$DH$4224,FPRE_REG!$B150,0)</f>
        <v>279.37790067772272</v>
      </c>
      <c r="F150" s="107"/>
      <c r="G150" s="107">
        <f>VLOOKUP(CONCATENATE($G$52,"_Qu_",hi!$C$61),fpre_reg_dat!$A$2:$DH$4224,FPRE_REG!$B150,0)</f>
        <v>284.57476859792774</v>
      </c>
      <c r="H150" s="107"/>
      <c r="I150" s="107">
        <f>VLOOKUP(CONCATENATE($I$52,"_Qu_",hi!$C$61),fpre_reg_dat!$A$2:$DH$4224,FPRE_REG!$B150,0)</f>
        <v>294.82328298750781</v>
      </c>
      <c r="J150" s="107"/>
      <c r="K150" s="107">
        <f>VLOOKUP(CONCATENATE($K$52,"_Qu_",hi!$C$61),fpre_reg_dat!$A$2:$DH$4224,FPRE_REG!$B150,0)</f>
        <v>289.06581551020867</v>
      </c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>
        <f t="shared" si="4"/>
        <v>99</v>
      </c>
      <c r="C151" s="105" t="s">
        <v>4022</v>
      </c>
      <c r="D151" s="106"/>
      <c r="E151" s="102">
        <f>VLOOKUP(CONCATENATE($E$52,"_Qu_",hi!$C$61),fpre_reg_dat!$A$2:$DH$4224,FPRE_REG!$B151,0)</f>
        <v>277.13991649105606</v>
      </c>
      <c r="F151" s="107"/>
      <c r="G151" s="107">
        <f>VLOOKUP(CONCATENATE($G$52,"_Qu_",hi!$C$61),fpre_reg_dat!$A$2:$DH$4224,FPRE_REG!$B151,0)</f>
        <v>283.93080716587116</v>
      </c>
      <c r="H151" s="107"/>
      <c r="I151" s="107">
        <f>VLOOKUP(CONCATENATE($I$52,"_Qu_",hi!$C$61),fpre_reg_dat!$A$2:$DH$4224,FPRE_REG!$B151,0)</f>
        <v>301.7275860309885</v>
      </c>
      <c r="J151" s="107"/>
      <c r="K151" s="107">
        <f>VLOOKUP(CONCATENATE($K$52,"_Qu_",hi!$C$61),fpre_reg_dat!$A$2:$DH$4224,FPRE_REG!$B151,0)</f>
        <v>292.07386287882491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>
        <f t="shared" si="4"/>
        <v>100</v>
      </c>
      <c r="C152" s="105" t="s">
        <v>4023</v>
      </c>
      <c r="D152" s="106"/>
      <c r="E152" s="102">
        <f>VLOOKUP(CONCATENATE($E$52,"_Qu_",hi!$C$61),fpre_reg_dat!$A$2:$DH$4224,FPRE_REG!$B152,0)</f>
        <v>278.64669493086086</v>
      </c>
      <c r="F152" s="107"/>
      <c r="G152" s="107">
        <f>VLOOKUP(CONCATENATE($G$52,"_Qu_",hi!$C$61),fpre_reg_dat!$A$2:$DH$4224,FPRE_REG!$B152,0)</f>
        <v>283.51676239818164</v>
      </c>
      <c r="H152" s="107"/>
      <c r="I152" s="107">
        <f>VLOOKUP(CONCATENATE($I$52,"_Qu_",hi!$C$61),fpre_reg_dat!$A$2:$DH$4224,FPRE_REG!$B152,0)</f>
        <v>301.31409821856698</v>
      </c>
      <c r="J152" s="107"/>
      <c r="K152" s="107">
        <f>VLOOKUP(CONCATENATE($K$52,"_Qu_",hi!$C$61),fpre_reg_dat!$A$2:$DH$4224,FPRE_REG!$B152,0)</f>
        <v>291.84169377951861</v>
      </c>
      <c r="L152" s="9"/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>
        <f t="shared" si="4"/>
        <v>101</v>
      </c>
      <c r="C153" s="105" t="s">
        <v>4024</v>
      </c>
      <c r="D153" s="106"/>
      <c r="E153" s="102">
        <f>VLOOKUP(CONCATENATE($E$52,"_Qu_",hi!$C$61),fpre_reg_dat!$A$2:$DH$4224,FPRE_REG!$B153,0)</f>
        <v>284.52435837350731</v>
      </c>
      <c r="F153" s="107"/>
      <c r="G153" s="107">
        <f>VLOOKUP(CONCATENATE($G$52,"_Qu_",hi!$C$61),fpre_reg_dat!$A$2:$DH$4224,FPRE_REG!$B153,0)</f>
        <v>285.00393795994933</v>
      </c>
      <c r="H153" s="107"/>
      <c r="I153" s="107">
        <f>VLOOKUP(CONCATENATE($I$52,"_Qu_",hi!$C$61),fpre_reg_dat!$A$2:$DH$4224,FPRE_REG!$B153,0)</f>
        <v>304.04572874124301</v>
      </c>
      <c r="J153" s="107"/>
      <c r="K153" s="107">
        <f>VLOOKUP(CONCATENATE($K$52,"_Qu_",hi!$C$61),fpre_reg_dat!$A$2:$DH$4224,FPRE_REG!$B153,0)</f>
        <v>294.36923855664821</v>
      </c>
      <c r="L153" s="9"/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15" customHeight="1" x14ac:dyDescent="0.2">
      <c r="A154" s="12"/>
      <c r="B154" s="93"/>
      <c r="C154" s="105"/>
      <c r="D154" s="106"/>
      <c r="E154" s="102"/>
      <c r="F154" s="107"/>
      <c r="G154" s="107"/>
      <c r="H154" s="107"/>
      <c r="I154" s="107"/>
      <c r="J154" s="107"/>
      <c r="K154" s="107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15" customHeight="1" x14ac:dyDescent="0.2">
      <c r="A155" s="12"/>
      <c r="B155" s="93"/>
      <c r="C155" s="179" t="str">
        <f>C152&amp;" - "&amp;C153</f>
        <v>2023:4 - 2024:1</v>
      </c>
      <c r="D155" s="179"/>
      <c r="E155" s="101">
        <f>E153/E152-1</f>
        <v>2.109360544938399E-2</v>
      </c>
      <c r="F155" s="141"/>
      <c r="G155" s="101">
        <f>G153/G152-1</f>
        <v>5.2454590310220262E-3</v>
      </c>
      <c r="H155" s="141"/>
      <c r="I155" s="101">
        <f>I153/I152-1</f>
        <v>9.0657242353611167E-3</v>
      </c>
      <c r="J155" s="141"/>
      <c r="K155" s="101">
        <f>K153/K152-1</f>
        <v>8.6606705998599764E-3</v>
      </c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15" customHeight="1" x14ac:dyDescent="0.2">
      <c r="A156" s="12"/>
      <c r="B156" s="93"/>
      <c r="C156" s="179" t="str">
        <f>C149&amp;" - "&amp;C153</f>
        <v>2023:1 - 2024:1</v>
      </c>
      <c r="D156" s="179"/>
      <c r="E156" s="101">
        <f>E153/E149-1</f>
        <v>2.4178924007145497E-2</v>
      </c>
      <c r="F156" s="141"/>
      <c r="G156" s="101">
        <f>G153/G149-1</f>
        <v>1.5358651326053963E-2</v>
      </c>
      <c r="H156" s="141"/>
      <c r="I156" s="101">
        <f>I153/I149-1</f>
        <v>6.3892723396789641E-2</v>
      </c>
      <c r="J156" s="141"/>
      <c r="K156" s="101">
        <f>K153/K149-1</f>
        <v>4.0880786673894276E-2</v>
      </c>
      <c r="L156" s="9"/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">
      <c r="A157" s="12"/>
      <c r="B157" s="75"/>
      <c r="C157" s="78"/>
      <c r="D157" s="78"/>
      <c r="E157" s="79"/>
      <c r="F157" s="77"/>
      <c r="G157" s="79"/>
      <c r="H157" s="77"/>
      <c r="I157" s="79"/>
      <c r="J157" s="79"/>
      <c r="K157" s="79"/>
      <c r="L157" s="20"/>
      <c r="M157" s="9"/>
      <c r="N157" s="70"/>
      <c r="O157" s="70"/>
      <c r="P157" s="9"/>
      <c r="Q157" s="70"/>
      <c r="R157" s="70"/>
      <c r="S157" s="70"/>
      <c r="T157" s="70"/>
      <c r="U157" s="70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</row>
    <row r="158" spans="1:105" x14ac:dyDescent="0.2">
      <c r="A158" s="12"/>
      <c r="B158" s="93"/>
      <c r="C158" s="195" t="str">
        <f>te!A11</f>
        <v>Quelle: Transaktionspreisindizes Fahrländer Partner.</v>
      </c>
      <c r="D158" s="195"/>
      <c r="E158" s="195"/>
      <c r="F158" s="195"/>
      <c r="G158" s="195"/>
      <c r="H158" s="195"/>
      <c r="I158" s="195"/>
      <c r="J158" s="195"/>
      <c r="K158" s="195"/>
      <c r="L158" s="9"/>
      <c r="M158" s="78"/>
      <c r="N158" s="78"/>
      <c r="O158" s="79"/>
      <c r="P158" s="77"/>
      <c r="Q158" s="79"/>
      <c r="R158" s="77"/>
      <c r="S158" s="79"/>
      <c r="T158" s="79"/>
      <c r="U158" s="79"/>
      <c r="V158" s="70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x14ac:dyDescent="0.2">
      <c r="A159" s="12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70"/>
      <c r="O159" s="70"/>
      <c r="P159" s="9"/>
      <c r="Q159" s="70"/>
      <c r="R159" s="70"/>
      <c r="S159" s="70"/>
      <c r="T159" s="70"/>
      <c r="U159" s="70"/>
      <c r="V159" s="70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ht="30" customHeight="1" x14ac:dyDescent="0.2">
      <c r="A160" s="12"/>
      <c r="B160" s="9"/>
      <c r="C160" s="183"/>
      <c r="D160" s="183"/>
      <c r="E160" s="183"/>
      <c r="F160" s="183"/>
      <c r="G160" s="183"/>
      <c r="H160" s="183"/>
      <c r="I160" s="183"/>
      <c r="J160" s="183"/>
      <c r="K160" s="183"/>
      <c r="L160" s="9"/>
      <c r="M160" s="9"/>
      <c r="N160" s="70"/>
      <c r="O160" s="70"/>
      <c r="P160" s="9"/>
      <c r="Q160" s="70"/>
      <c r="R160" s="70"/>
      <c r="S160" s="70"/>
      <c r="T160" s="70"/>
      <c r="U160" s="70"/>
      <c r="V160" s="9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104" ht="4.5" customHeight="1" x14ac:dyDescent="0.2">
      <c r="A161" s="12"/>
      <c r="B161" s="9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9"/>
      <c r="X161" s="12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</row>
    <row r="162" spans="1:104" ht="9.9499999999999993" customHeight="1" x14ac:dyDescent="0.2">
      <c r="A162" s="12"/>
      <c r="B162" s="10"/>
      <c r="C162" s="170" t="s">
        <v>55</v>
      </c>
      <c r="D162" s="170"/>
      <c r="E162" s="170"/>
      <c r="F162" s="170" t="str">
        <f>te!A12</f>
        <v>Transaktionspreis- und Baulandindizes für Wohneigentum</v>
      </c>
      <c r="G162" s="170"/>
      <c r="H162" s="170"/>
      <c r="I162" s="170"/>
      <c r="J162" s="170"/>
      <c r="K162" s="170"/>
      <c r="L162" s="170"/>
      <c r="M162" s="9"/>
      <c r="N162" s="9"/>
      <c r="O162" s="9"/>
      <c r="P162" s="9"/>
      <c r="Q162" s="9"/>
      <c r="R162" s="9"/>
      <c r="S162" s="9"/>
      <c r="T162" s="9"/>
      <c r="U162" s="130" t="str">
        <f>hi!$G$5</f>
        <v>1. Quartal 2024</v>
      </c>
      <c r="V162" s="9"/>
      <c r="X162" s="12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</row>
    <row r="163" spans="1:104" s="10" customFormat="1" ht="9.9499999999999993" customHeight="1" x14ac:dyDescent="0.2">
      <c r="A163" s="72"/>
      <c r="C163" s="170" t="s">
        <v>0</v>
      </c>
      <c r="D163" s="170"/>
      <c r="E163" s="170"/>
      <c r="W163" s="72"/>
      <c r="X163" s="12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</row>
    <row r="164" spans="1:104" s="9" customFormat="1" ht="8.1" customHeight="1" x14ac:dyDescent="0.2">
      <c r="A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10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10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10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10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10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10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10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10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10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104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X213" s="12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</row>
    <row r="214" spans="1:104" x14ac:dyDescent="0.2">
      <c r="A214" s="1"/>
      <c r="B214" s="194"/>
      <c r="C214" s="194"/>
      <c r="D214" s="194"/>
      <c r="E214" s="194"/>
      <c r="F214" s="194"/>
      <c r="G214" s="194"/>
      <c r="H214" s="194"/>
      <c r="I214" s="194"/>
      <c r="J214" s="194"/>
      <c r="K214" s="1"/>
      <c r="L214" s="1"/>
      <c r="M214" s="12"/>
      <c r="N214" s="12"/>
      <c r="O214" s="12"/>
      <c r="P214" s="12"/>
      <c r="Q214" s="12"/>
      <c r="R214" s="12"/>
      <c r="S214" s="12"/>
      <c r="T214" s="12"/>
      <c r="U214" s="12"/>
    </row>
    <row r="215" spans="1:104" x14ac:dyDescent="0.2">
      <c r="M215" s="1"/>
      <c r="N215" s="1"/>
      <c r="O215" s="1"/>
      <c r="P215" s="1"/>
      <c r="Q215" s="1"/>
      <c r="R215" s="1"/>
    </row>
  </sheetData>
  <mergeCells count="41">
    <mergeCell ref="F45:K45"/>
    <mergeCell ref="F162:L162"/>
    <mergeCell ref="B214:J214"/>
    <mergeCell ref="C158:K158"/>
    <mergeCell ref="C43:K43"/>
    <mergeCell ref="C53:K53"/>
    <mergeCell ref="D56:E56"/>
    <mergeCell ref="F56:G56"/>
    <mergeCell ref="H56:I56"/>
    <mergeCell ref="C45:E45"/>
    <mergeCell ref="C46:E46"/>
    <mergeCell ref="C160:K160"/>
    <mergeCell ref="C162:E162"/>
    <mergeCell ref="C163:E163"/>
    <mergeCell ref="C155:D155"/>
    <mergeCell ref="C156:D156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phoneticPr fontId="2" type="noConversion"/>
  <conditionalFormatting sqref="C155:D156">
    <cfRule type="containsErrors" dxfId="376" priority="300">
      <formula>ISERROR(C155)</formula>
    </cfRule>
  </conditionalFormatting>
  <conditionalFormatting sqref="E36 J36:K36">
    <cfRule type="expression" dxfId="375" priority="317" stopIfTrue="1">
      <formula>#N/A</formula>
    </cfRule>
    <cfRule type="containsErrors" dxfId="374" priority="316">
      <formula>ISERROR(E36)</formula>
    </cfRule>
    <cfRule type="expression" dxfId="373" priority="315" stopIfTrue="1">
      <formula>#N/A</formula>
    </cfRule>
    <cfRule type="containsErrors" dxfId="372" priority="314">
      <formula>ISERROR(E36)</formula>
    </cfRule>
  </conditionalFormatting>
  <conditionalFormatting sqref="E55 J55:K55">
    <cfRule type="expression" dxfId="371" priority="309" stopIfTrue="1">
      <formula>#N/A</formula>
    </cfRule>
    <cfRule type="containsErrors" dxfId="370" priority="306">
      <formula>ISERROR(E55)</formula>
    </cfRule>
    <cfRule type="expression" dxfId="369" priority="307" stopIfTrue="1">
      <formula>#N/A</formula>
    </cfRule>
    <cfRule type="containsErrors" dxfId="368" priority="308">
      <formula>ISERROR(E55)</formula>
    </cfRule>
  </conditionalFormatting>
  <conditionalFormatting sqref="E57:E156">
    <cfRule type="containsErrors" dxfId="367" priority="196">
      <formula>ISERROR(E57)</formula>
    </cfRule>
    <cfRule type="expression" dxfId="366" priority="197" stopIfTrue="1">
      <formula>#N/A</formula>
    </cfRule>
  </conditionalFormatting>
  <conditionalFormatting sqref="E154">
    <cfRule type="containsErrors" dxfId="365" priority="194">
      <formula>ISERROR(E154)</formula>
    </cfRule>
    <cfRule type="expression" dxfId="364" priority="195" stopIfTrue="1">
      <formula>#N/A</formula>
    </cfRule>
  </conditionalFormatting>
  <conditionalFormatting sqref="E155:E156">
    <cfRule type="expression" dxfId="363" priority="355" stopIfTrue="1">
      <formula>#N/A</formula>
    </cfRule>
    <cfRule type="containsErrors" dxfId="362" priority="354">
      <formula>ISERROR(E155)</formula>
    </cfRule>
  </conditionalFormatting>
  <conditionalFormatting sqref="E37:K37">
    <cfRule type="expression" dxfId="361" priority="378" stopIfTrue="1">
      <formula>#N/A</formula>
    </cfRule>
    <cfRule type="containsErrors" dxfId="360" priority="377">
      <formula>ISERROR(E37)</formula>
    </cfRule>
  </conditionalFormatting>
  <conditionalFormatting sqref="E37:K40">
    <cfRule type="containsErrors" dxfId="359" priority="379">
      <formula>ISERROR(E37)</formula>
    </cfRule>
    <cfRule type="expression" dxfId="358" priority="380" stopIfTrue="1">
      <formula>#N/A</formula>
    </cfRule>
  </conditionalFormatting>
  <conditionalFormatting sqref="E38:K40">
    <cfRule type="containsErrors" dxfId="357" priority="423">
      <formula>ISERROR(E38)</formula>
    </cfRule>
    <cfRule type="expression" dxfId="356" priority="424" stopIfTrue="1">
      <formula>#N/A</formula>
    </cfRule>
  </conditionalFormatting>
  <conditionalFormatting sqref="E157:K157">
    <cfRule type="containsErrors" dxfId="355" priority="360">
      <formula>ISERROR(E157)</formula>
    </cfRule>
    <cfRule type="expression" dxfId="354" priority="361" stopIfTrue="1">
      <formula>#N/A</formula>
    </cfRule>
    <cfRule type="containsErrors" dxfId="353" priority="362">
      <formula>ISERROR(E157)</formula>
    </cfRule>
    <cfRule type="expression" dxfId="352" priority="363" stopIfTrue="1">
      <formula>#N/A</formula>
    </cfRule>
  </conditionalFormatting>
  <conditionalFormatting sqref="G155:G156">
    <cfRule type="expression" dxfId="351" priority="10" stopIfTrue="1">
      <formula>#N/A</formula>
    </cfRule>
    <cfRule type="containsErrors" dxfId="350" priority="9">
      <formula>ISERROR(G155)</formula>
    </cfRule>
    <cfRule type="containsErrors" dxfId="349" priority="11">
      <formula>ISERROR(G155)</formula>
    </cfRule>
    <cfRule type="expression" dxfId="348" priority="12" stopIfTrue="1">
      <formula>#N/A</formula>
    </cfRule>
  </conditionalFormatting>
  <conditionalFormatting sqref="I155:I156">
    <cfRule type="containsErrors" dxfId="347" priority="5">
      <formula>ISERROR(I155)</formula>
    </cfRule>
    <cfRule type="expression" dxfId="346" priority="6" stopIfTrue="1">
      <formula>#N/A</formula>
    </cfRule>
    <cfRule type="containsErrors" dxfId="345" priority="7">
      <formula>ISERROR(I155)</formula>
    </cfRule>
    <cfRule type="expression" dxfId="344" priority="8" stopIfTrue="1">
      <formula>#N/A</formula>
    </cfRule>
  </conditionalFormatting>
  <conditionalFormatting sqref="K155:K156">
    <cfRule type="expression" dxfId="343" priority="2" stopIfTrue="1">
      <formula>#N/A</formula>
    </cfRule>
    <cfRule type="containsErrors" dxfId="342" priority="3">
      <formula>ISERROR(K155)</formula>
    </cfRule>
    <cfRule type="expression" dxfId="341" priority="4" stopIfTrue="1">
      <formula>#N/A</formula>
    </cfRule>
    <cfRule type="containsErrors" dxfId="340" priority="1">
      <formula>ISERROR(K155)</formula>
    </cfRule>
  </conditionalFormatting>
  <conditionalFormatting sqref="M97:O98">
    <cfRule type="containsErrors" dxfId="339" priority="280">
      <formula>ISERROR(M97)</formula>
    </cfRule>
  </conditionalFormatting>
  <conditionalFormatting sqref="N188">
    <cfRule type="expression" priority="376">
      <formula>"istzahl($D$10)"</formula>
    </cfRule>
  </conditionalFormatting>
  <conditionalFormatting sqref="O36 T36:U36">
    <cfRule type="containsErrors" dxfId="338" priority="310">
      <formula>ISERROR(O36)</formula>
    </cfRule>
    <cfRule type="expression" dxfId="337" priority="313" stopIfTrue="1">
      <formula>#N/A</formula>
    </cfRule>
    <cfRule type="expression" dxfId="336" priority="311" stopIfTrue="1">
      <formula>#N/A</formula>
    </cfRule>
    <cfRule type="containsErrors" dxfId="335" priority="312">
      <formula>ISERROR(O36)</formula>
    </cfRule>
  </conditionalFormatting>
  <conditionalFormatting sqref="O55 T55:U55">
    <cfRule type="containsErrors" dxfId="334" priority="302">
      <formula>ISERROR(O55)</formula>
    </cfRule>
    <cfRule type="expression" dxfId="333" priority="303" stopIfTrue="1">
      <formula>#N/A</formula>
    </cfRule>
    <cfRule type="expression" dxfId="332" priority="305" stopIfTrue="1">
      <formula>#N/A</formula>
    </cfRule>
    <cfRule type="containsErrors" dxfId="331" priority="304">
      <formula>ISERROR(O55)</formula>
    </cfRule>
  </conditionalFormatting>
  <conditionalFormatting sqref="O57">
    <cfRule type="containsErrors" dxfId="330" priority="364">
      <formula>ISERROR(O57)</formula>
    </cfRule>
    <cfRule type="expression" dxfId="329" priority="365" stopIfTrue="1">
      <formula>#N/A</formula>
    </cfRule>
  </conditionalFormatting>
  <conditionalFormatting sqref="O57:O95 E57:E153">
    <cfRule type="expression" dxfId="328" priority="375" stopIfTrue="1">
      <formula>#N/A</formula>
    </cfRule>
    <cfRule type="containsErrors" dxfId="327" priority="374">
      <formula>ISERROR(E57)</formula>
    </cfRule>
  </conditionalFormatting>
  <conditionalFormatting sqref="O97:O98">
    <cfRule type="expression" dxfId="326" priority="282" stopIfTrue="1">
      <formula>#N/A</formula>
    </cfRule>
    <cfRule type="containsErrors" dxfId="325" priority="281">
      <formula>ISERROR(O97)</formula>
    </cfRule>
  </conditionalFormatting>
  <conditionalFormatting sqref="O38:U39">
    <cfRule type="expression" dxfId="324" priority="414" stopIfTrue="1">
      <formula>#N/A</formula>
    </cfRule>
    <cfRule type="containsErrors" dxfId="323" priority="413">
      <formula>ISERROR(O38)</formula>
    </cfRule>
  </conditionalFormatting>
  <conditionalFormatting sqref="O38:U40">
    <cfRule type="containsErrors" dxfId="322" priority="415">
      <formula>ISERROR(O38)</formula>
    </cfRule>
    <cfRule type="expression" dxfId="321" priority="416" stopIfTrue="1">
      <formula>#N/A</formula>
    </cfRule>
  </conditionalFormatting>
  <conditionalFormatting sqref="O40:U40">
    <cfRule type="containsErrors" dxfId="320" priority="419">
      <formula>ISERROR(O40)</formula>
    </cfRule>
    <cfRule type="expression" dxfId="319" priority="420" stopIfTrue="1">
      <formula>#N/A</formula>
    </cfRule>
  </conditionalFormatting>
  <conditionalFormatting sqref="O158:U158">
    <cfRule type="containsErrors" dxfId="318" priority="358">
      <formula>ISERROR(O158)</formula>
    </cfRule>
    <cfRule type="expression" dxfId="317" priority="357" stopIfTrue="1">
      <formula>#N/A</formula>
    </cfRule>
    <cfRule type="containsErrors" dxfId="316" priority="356">
      <formula>ISERROR(O158)</formula>
    </cfRule>
    <cfRule type="expression" dxfId="315" priority="359" stopIfTrue="1">
      <formula>#N/A</formula>
    </cfRule>
  </conditionalFormatting>
  <conditionalFormatting sqref="Q97:Q98">
    <cfRule type="expression" dxfId="314" priority="21" stopIfTrue="1">
      <formula>#N/A</formula>
    </cfRule>
    <cfRule type="containsErrors" dxfId="313" priority="20">
      <formula>ISERROR(Q97)</formula>
    </cfRule>
    <cfRule type="containsErrors" dxfId="312" priority="19">
      <formula>ISERROR(Q97)</formula>
    </cfRule>
  </conditionalFormatting>
  <conditionalFormatting sqref="S97:S98">
    <cfRule type="expression" dxfId="311" priority="18" stopIfTrue="1">
      <formula>#N/A</formula>
    </cfRule>
    <cfRule type="containsErrors" dxfId="310" priority="17">
      <formula>ISERROR(S97)</formula>
    </cfRule>
    <cfRule type="containsErrors" dxfId="309" priority="16">
      <formula>ISERROR(S97)</formula>
    </cfRule>
  </conditionalFormatting>
  <conditionalFormatting sqref="U97:U98">
    <cfRule type="containsErrors" dxfId="308" priority="14">
      <formula>ISERROR(U97)</formula>
    </cfRule>
    <cfRule type="expression" dxfId="307" priority="15" stopIfTrue="1">
      <formula>#N/A</formula>
    </cfRule>
    <cfRule type="containsErrors" dxfId="306" priority="13">
      <formula>ISERROR(U97)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14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hi!D76&amp;", "&amp;hi!$G$5</f>
        <v>Kanton Zürich, 1. Quartal 2024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te!A23</f>
        <v>Kanton: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6" t="str">
        <f>CONCATENATE(te!A97," ",hi!D76," ",te!A100)</f>
        <v>Indexreihen Kanton Zürich (1. Quartal 2000 = 100)</v>
      </c>
      <c r="D11" s="176"/>
      <c r="E11" s="176"/>
      <c r="F11" s="176"/>
      <c r="G11" s="176"/>
      <c r="H11" s="176"/>
      <c r="I11" s="176"/>
      <c r="J11" s="176"/>
      <c r="K11" s="176"/>
      <c r="L11" s="74"/>
      <c r="M11" s="176" t="str">
        <f>N53</f>
        <v>Indexreihen Kanton Zürich (Jahresmittel 1985 = 100)</v>
      </c>
      <c r="N11" s="176"/>
      <c r="O11" s="176"/>
      <c r="P11" s="176"/>
      <c r="Q11" s="176"/>
      <c r="R11" s="176"/>
      <c r="S11" s="176"/>
      <c r="T11" s="176"/>
      <c r="U11" s="176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1" t="str">
        <f>VLOOKUP(hi!C33,hi!A34:B38,2,FALSE)</f>
        <v>Eigentumswohnungen EWG</v>
      </c>
      <c r="D13" s="191"/>
      <c r="E13" s="191"/>
      <c r="F13" s="191"/>
      <c r="G13" s="191"/>
      <c r="H13" s="191"/>
      <c r="I13" s="191"/>
      <c r="J13" s="191"/>
      <c r="K13" s="191"/>
      <c r="L13" s="74"/>
      <c r="M13" s="191" t="str">
        <f>C13</f>
        <v>Eigentumswohnungen EWG</v>
      </c>
      <c r="N13" s="191"/>
      <c r="O13" s="191"/>
      <c r="P13" s="191"/>
      <c r="Q13" s="191"/>
      <c r="R13" s="191"/>
      <c r="S13" s="191"/>
      <c r="T13" s="191"/>
      <c r="U13" s="191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5" t="str">
        <f>te!$A$11</f>
        <v>Quelle: Transaktionspreisindizes Fahrländer Partner.</v>
      </c>
      <c r="D33" s="185"/>
      <c r="E33" s="185"/>
      <c r="F33" s="185"/>
      <c r="G33" s="185"/>
      <c r="H33" s="185"/>
      <c r="I33" s="9"/>
      <c r="J33" s="9"/>
      <c r="K33" s="9"/>
      <c r="L33" s="10"/>
      <c r="M33" s="185" t="str">
        <f>te!$A$11</f>
        <v>Quelle: Transaktionspreisindizes Fahrländer Partner.</v>
      </c>
      <c r="N33" s="185"/>
      <c r="O33" s="185"/>
      <c r="P33" s="185"/>
      <c r="Q33" s="185"/>
      <c r="R33" s="185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4" t="str">
        <f>IF(hi!$C$33=3,"",te!$A$63)</f>
        <v>Marktsegment</v>
      </c>
      <c r="F36" s="184"/>
      <c r="G36" s="184"/>
      <c r="H36" s="184"/>
      <c r="I36" s="184"/>
      <c r="J36" s="100"/>
      <c r="K36" s="100"/>
      <c r="L36" s="20"/>
      <c r="M36" s="98"/>
      <c r="N36" s="99"/>
      <c r="O36" s="184" t="str">
        <f>E36</f>
        <v>Marktsegment</v>
      </c>
      <c r="P36" s="184"/>
      <c r="Q36" s="184"/>
      <c r="R36" s="184"/>
      <c r="S36" s="184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VLOOKUP(hi!$C$33,hi!$A$34:$R$38,15,FALSE)</f>
        <v>Unteres</v>
      </c>
      <c r="F37" s="100"/>
      <c r="G37" s="100" t="str">
        <f>VLOOKUP(hi!$C$33,hi!$A$34:$R$38,16,FALSE)</f>
        <v>Mittleres</v>
      </c>
      <c r="H37" s="100"/>
      <c r="I37" s="100" t="str">
        <f>VLOOKUP(hi!$C$33,hi!$A$34:$R$38,17,FALSE)</f>
        <v>Gehobenes</v>
      </c>
      <c r="J37" s="100"/>
      <c r="K37" s="100" t="str">
        <f>VLOOKUP(hi!$C$33,hi!$A$34:$R$38,18,FALSE)</f>
        <v>EWG gesamt</v>
      </c>
      <c r="L37" s="20"/>
      <c r="M37" s="20"/>
      <c r="N37" s="9"/>
      <c r="O37" s="151" t="str">
        <f>E37</f>
        <v>Unteres</v>
      </c>
      <c r="P37" s="87"/>
      <c r="Q37" s="151" t="str">
        <f>G37</f>
        <v>Mittleres</v>
      </c>
      <c r="R37" s="87"/>
      <c r="S37" s="151" t="str">
        <f>I37</f>
        <v>Gehobenes</v>
      </c>
      <c r="T37" s="87"/>
      <c r="U37" s="151" t="str">
        <f>K37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97" t="str">
        <f>C156</f>
        <v>2023:4 - 2024:1</v>
      </c>
      <c r="D38" s="179"/>
      <c r="E38" s="101">
        <f>E156</f>
        <v>1.9139215076067417E-2</v>
      </c>
      <c r="F38" s="102"/>
      <c r="G38" s="101">
        <f>G156</f>
        <v>5.8638400772597077E-3</v>
      </c>
      <c r="H38" s="102"/>
      <c r="I38" s="101">
        <f>I156</f>
        <v>1.1554543921988625E-2</v>
      </c>
      <c r="J38" s="101"/>
      <c r="K38" s="101">
        <f>K156</f>
        <v>9.8629132258429841E-3</v>
      </c>
      <c r="L38" s="20"/>
      <c r="M38" s="179" t="str">
        <f>N98</f>
        <v>2022 - 2023</v>
      </c>
      <c r="N38" s="179"/>
      <c r="O38" s="101">
        <f>O98</f>
        <v>2.1858859895945493E-2</v>
      </c>
      <c r="P38" s="102"/>
      <c r="Q38" s="101">
        <f>Q98</f>
        <v>1.9160028240808424E-2</v>
      </c>
      <c r="R38" s="102"/>
      <c r="S38" s="101">
        <f>S98</f>
        <v>5.6279814590196153E-2</v>
      </c>
      <c r="T38" s="101"/>
      <c r="U38" s="101">
        <f>U98</f>
        <v>3.7578897971284553E-2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97" t="str">
        <f>C157</f>
        <v>2023:1 - 2024:1</v>
      </c>
      <c r="D39" s="179"/>
      <c r="E39" s="101">
        <f>E157</f>
        <v>1.9706555824035243E-2</v>
      </c>
      <c r="F39" s="102"/>
      <c r="G39" s="101">
        <f>G157</f>
        <v>9.1210675816508768E-3</v>
      </c>
      <c r="H39" s="102"/>
      <c r="I39" s="101">
        <f>I157</f>
        <v>5.0612030132407337E-2</v>
      </c>
      <c r="J39" s="101"/>
      <c r="K39" s="101">
        <f>K157</f>
        <v>3.055980717110085E-2</v>
      </c>
      <c r="L39" s="20"/>
      <c r="M39" s="179" t="str">
        <f>N99</f>
        <v>2018 - 2023</v>
      </c>
      <c r="N39" s="179"/>
      <c r="O39" s="101">
        <f>O99</f>
        <v>0.30704653785679348</v>
      </c>
      <c r="P39" s="102"/>
      <c r="Q39" s="101">
        <f>Q99</f>
        <v>0.30274747480139363</v>
      </c>
      <c r="R39" s="102"/>
      <c r="S39" s="101">
        <f>S99</f>
        <v>0.4952905970127548</v>
      </c>
      <c r="T39" s="101"/>
      <c r="U39" s="101">
        <f>U99</f>
        <v>0.39256121808654743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5" t="str">
        <f>C160</f>
        <v>Quelle: Transaktionspreisindizes Fahrländer Partner.</v>
      </c>
      <c r="D41" s="185"/>
      <c r="E41" s="185"/>
      <c r="F41" s="185"/>
      <c r="G41" s="185"/>
      <c r="H41" s="185"/>
      <c r="I41" s="185"/>
      <c r="J41" s="185"/>
      <c r="K41" s="185"/>
      <c r="L41" s="20"/>
      <c r="M41" s="185" t="str">
        <f>C160</f>
        <v>Quelle: Transaktionspreisindizes Fahrländer Partner.</v>
      </c>
      <c r="N41" s="185"/>
      <c r="O41" s="185"/>
      <c r="P41" s="185"/>
      <c r="Q41" s="185"/>
      <c r="R41" s="185"/>
      <c r="S41" s="185"/>
      <c r="T41" s="185"/>
      <c r="U41" s="185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8"/>
      <c r="N42" s="188"/>
      <c r="O42" s="188"/>
      <c r="P42" s="188"/>
      <c r="Q42" s="188"/>
      <c r="R42" s="188"/>
      <c r="S42" s="188"/>
      <c r="T42" s="188"/>
      <c r="U42" s="188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">
      <c r="A43" s="12"/>
      <c r="B43" s="73"/>
      <c r="C43" s="189"/>
      <c r="D43" s="189"/>
      <c r="E43" s="189"/>
      <c r="F43" s="189"/>
      <c r="G43" s="189"/>
      <c r="H43" s="189"/>
      <c r="I43" s="189"/>
      <c r="J43" s="189"/>
      <c r="K43" s="189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0" t="s">
        <v>55</v>
      </c>
      <c r="D45" s="170"/>
      <c r="E45" s="170"/>
      <c r="F45" s="170" t="str">
        <f>te!A12</f>
        <v>Transaktionspreis- und Baulandindizes für Wohneigentum</v>
      </c>
      <c r="G45" s="170"/>
      <c r="H45" s="170"/>
      <c r="I45" s="170"/>
      <c r="J45" s="170"/>
      <c r="K45" s="170"/>
      <c r="L45" s="170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1. Quartal 2024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0" t="s">
        <v>0</v>
      </c>
      <c r="D46" s="170"/>
      <c r="E46" s="170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73"/>
      <c r="D51" s="84" t="str">
        <f>E51</f>
        <v>EWG (u)</v>
      </c>
      <c r="E51" s="84" t="str">
        <f>VLOOKUP(hi!$C$33,hi!$A$34:$N$38,11,FALSE)</f>
        <v>EWG (u)</v>
      </c>
      <c r="F51" s="84" t="str">
        <f>G51</f>
        <v>EWG (m)</v>
      </c>
      <c r="G51" s="84" t="str">
        <f>VLOOKUP(hi!$C$33,hi!$A$34:$N$38,12,FALSE)</f>
        <v>EWG (m)</v>
      </c>
      <c r="H51" s="84" t="str">
        <f>I51</f>
        <v>EWG (g)</v>
      </c>
      <c r="I51" s="84" t="str">
        <f>VLOOKUP(hi!$C$33,hi!$A$34:$N$38,13,FALSE)</f>
        <v>EWG (g)</v>
      </c>
      <c r="J51" s="84" t="str">
        <f>K51</f>
        <v>EWG (gesamt)</v>
      </c>
      <c r="K51" s="85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74" t="str">
        <f>CONCATENATE(te!A97," ",hi!D76," ",te!A100)</f>
        <v>Indexreihen Kanton Zürich (1. Quartal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Indexreihen Kanton Zürich (Jahresmittel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89" t="str">
        <f>VLOOKUP(hi!C33,hi!A34:B38,2,FALSE)</f>
        <v>Eigentumswohnungen EWG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Eigentumswohnungen EWG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152" t="str">
        <f>te!$A$93</f>
        <v>grau/kursiv: ungeglättete Reihen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">
      <c r="A56" s="86"/>
      <c r="B56" s="87"/>
      <c r="C56" s="98"/>
      <c r="D56" s="99"/>
      <c r="E56" s="184" t="str">
        <f>IF(hi!C33=3,"",te!A63)</f>
        <v>Marktsegment</v>
      </c>
      <c r="F56" s="184"/>
      <c r="G56" s="184"/>
      <c r="H56" s="184"/>
      <c r="I56" s="184"/>
      <c r="J56" s="100"/>
      <c r="K56" s="100"/>
      <c r="L56" s="161"/>
      <c r="M56" s="88"/>
      <c r="N56" s="109"/>
      <c r="O56" s="178" t="str">
        <f>E56</f>
        <v>Marktsegment</v>
      </c>
      <c r="P56" s="178"/>
      <c r="Q56" s="178"/>
      <c r="R56" s="178"/>
      <c r="S56" s="178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/>
      <c r="C57" s="89"/>
      <c r="D57" s="87"/>
      <c r="E57" s="196" t="str">
        <f>VLOOKUP(hi!$C$33,hi!$A$34:$R$38,15,FALSE)</f>
        <v>Unteres</v>
      </c>
      <c r="F57" s="196"/>
      <c r="G57" s="196" t="str">
        <f>VLOOKUP(hi!$C$33,hi!$A$34:$R$38,16,FALSE)</f>
        <v>Mittleres</v>
      </c>
      <c r="H57" s="196"/>
      <c r="I57" s="196" t="str">
        <f>VLOOKUP(hi!$C$33,hi!$A$34:$R$38,17,FALSE)</f>
        <v>Gehobenes</v>
      </c>
      <c r="J57" s="196"/>
      <c r="K57" s="196" t="str">
        <f>VLOOKUP(hi!$C$33,hi!$A$34:$R$38,18,FALSE)</f>
        <v>EWG gesamt</v>
      </c>
      <c r="L57" s="196"/>
      <c r="M57" s="88"/>
      <c r="N57" s="190" t="str">
        <f>E57</f>
        <v>Unteres</v>
      </c>
      <c r="O57" s="190"/>
      <c r="P57" s="190" t="str">
        <f>G57</f>
        <v>Mittleres</v>
      </c>
      <c r="Q57" s="190"/>
      <c r="R57" s="190" t="str">
        <f>I57</f>
        <v>Gehobenes</v>
      </c>
      <c r="S57" s="190"/>
      <c r="T57" s="190" t="str">
        <f>K57</f>
        <v>EWG gesamt</v>
      </c>
      <c r="U57" s="190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">
      <c r="A58" s="12"/>
      <c r="B58" s="73">
        <v>5</v>
      </c>
      <c r="C58" s="105" t="s">
        <v>15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VLOOKUP(CONCATENATE($E$52,"_Qu_",hi!$C$76),kt_dat!$A$2:$DR$4218,Kt!$B58,0)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VLOOKUP(CONCATENATE($G$52,"_Qu_",hi!$C$76),kt_dat!$A$2:$DR$4218,Kt!$B58,0)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VLOOKUP(CONCATENATE($I$52,"_Qu_",hi!$C$76),kt_dat!$A$2:$DR$4218,Kt!$B58,0)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VLOOKUP(CONCATENATE($K$52,"_Qu_",hi!$C$76),kt_dat!$A$2:$DR$4218,Kt!$B58,0)</f>
        <v>100</v>
      </c>
      <c r="M58" s="73">
        <v>5</v>
      </c>
      <c r="N58" s="105" t="s">
        <v>14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>+B58+1</f>
        <v>6</v>
      </c>
      <c r="C59" s="105" t="s">
        <v>16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VLOOKUP(CONCATENATE($E$52,"_Qu_",hi!$C$76),kt_dat!$A$2:$DR$4218,Kt!$B59,0)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VLOOKUP(CONCATENATE($G$52,"_Qu_",hi!$C$76),kt_dat!$A$2:$DR$4218,Kt!$B59,0)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VLOOKUP(CONCATENATE($I$52,"_Qu_",hi!$C$76),kt_dat!$A$2:$DR$4218,Kt!$B59,0)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VLOOKUP(CONCATENATE($K$52,"_Qu_",hi!$C$76),kt_dat!$A$2:$DR$4218,Kt!$B59,0)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ref="B60:B125" si="1">+B59+1</f>
        <v>7</v>
      </c>
      <c r="C60" s="105" t="s">
        <v>17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VLOOKUP(CONCATENATE($E$52,"_Qu_",hi!$C$76),kt_dat!$A$2:$DR$4218,Kt!$B60,0)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VLOOKUP(CONCATENATE($G$52,"_Qu_",hi!$C$76),kt_dat!$A$2:$DR$4218,Kt!$B60,0)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VLOOKUP(CONCATENATE($I$52,"_Qu_",hi!$C$76),kt_dat!$A$2:$DR$4218,Kt!$B60,0)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VLOOKUP(CONCATENATE($K$52,"_Qu_",hi!$C$76),kt_dat!$A$2:$DR$4218,Kt!$B60,0)</f>
        <v>102.07952833291058</v>
      </c>
      <c r="M60" s="73">
        <f t="shared" ref="M60:M96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1"/>
        <v>8</v>
      </c>
      <c r="C61" s="105" t="s">
        <v>18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VLOOKUP(CONCATENATE($E$52,"_Qu_",hi!$C$76),kt_dat!$A$2:$DR$4218,Kt!$B61,0)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VLOOKUP(CONCATENATE($G$52,"_Qu_",hi!$C$76),kt_dat!$A$2:$DR$4218,Kt!$B61,0)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VLOOKUP(CONCATENATE($I$52,"_Qu_",hi!$C$76),kt_dat!$A$2:$DR$4218,Kt!$B61,0)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VLOOKUP(CONCATENATE($K$52,"_Qu_",hi!$C$76),kt_dat!$A$2:$DR$4218,Kt!$B61,0)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1"/>
        <v>9</v>
      </c>
      <c r="C62" s="105" t="s">
        <v>19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VLOOKUP(CONCATENATE($E$52,"_Qu_",hi!$C$76),kt_dat!$A$2:$DR$4218,Kt!$B62,0)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VLOOKUP(CONCATENATE($G$52,"_Qu_",hi!$C$76),kt_dat!$A$2:$DR$4218,Kt!$B62,0)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VLOOKUP(CONCATENATE($I$52,"_Qu_",hi!$C$76),kt_dat!$A$2:$DR$4218,Kt!$B62,0)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VLOOKUP(CONCATENATE($K$52,"_Qu_",hi!$C$76),kt_dat!$A$2:$DR$4218,Kt!$B62,0)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1"/>
        <v>10</v>
      </c>
      <c r="C63" s="105" t="s">
        <v>20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VLOOKUP(CONCATENATE($E$52,"_Qu_",hi!$C$76),kt_dat!$A$2:$DR$4218,Kt!$B63,0)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VLOOKUP(CONCATENATE($G$52,"_Qu_",hi!$C$76),kt_dat!$A$2:$DR$4218,Kt!$B63,0)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VLOOKUP(CONCATENATE($I$52,"_Qu_",hi!$C$76),kt_dat!$A$2:$DR$4218,Kt!$B63,0)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VLOOKUP(CONCATENATE($K$52,"_Qu_",hi!$C$76),kt_dat!$A$2:$DR$4218,Kt!$B63,0)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1"/>
        <v>11</v>
      </c>
      <c r="C64" s="105" t="s">
        <v>21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VLOOKUP(CONCATENATE($E$52,"_Qu_",hi!$C$76),kt_dat!$A$2:$DR$4218,Kt!$B64,0)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VLOOKUP(CONCATENATE($G$52,"_Qu_",hi!$C$76),kt_dat!$A$2:$DR$4218,Kt!$B64,0)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VLOOKUP(CONCATENATE($I$52,"_Qu_",hi!$C$76),kt_dat!$A$2:$DR$4218,Kt!$B64,0)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VLOOKUP(CONCATENATE($K$52,"_Qu_",hi!$C$76),kt_dat!$A$2:$DR$4218,Kt!$B64,0)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1"/>
        <v>12</v>
      </c>
      <c r="C65" s="105" t="s">
        <v>22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VLOOKUP(CONCATENATE($E$52,"_Qu_",hi!$C$76),kt_dat!$A$2:$DR$4218,Kt!$B65,0)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VLOOKUP(CONCATENATE($G$52,"_Qu_",hi!$C$76),kt_dat!$A$2:$DR$4218,Kt!$B65,0)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VLOOKUP(CONCATENATE($I$52,"_Qu_",hi!$C$76),kt_dat!$A$2:$DR$4218,Kt!$B65,0)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VLOOKUP(CONCATENATE($K$52,"_Qu_",hi!$C$76),kt_dat!$A$2:$DR$4218,Kt!$B65,0)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1"/>
        <v>13</v>
      </c>
      <c r="C66" s="105" t="s">
        <v>23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VLOOKUP(CONCATENATE($E$52,"_Qu_",hi!$C$76),kt_dat!$A$2:$DR$4218,Kt!$B66,0)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VLOOKUP(CONCATENATE($G$52,"_Qu_",hi!$C$76),kt_dat!$A$2:$DR$4218,Kt!$B66,0)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VLOOKUP(CONCATENATE($I$52,"_Qu_",hi!$C$76),kt_dat!$A$2:$DR$4218,Kt!$B66,0)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VLOOKUP(CONCATENATE($K$52,"_Qu_",hi!$C$76),kt_dat!$A$2:$DR$4218,Kt!$B66,0)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1"/>
        <v>14</v>
      </c>
      <c r="C67" s="105" t="s">
        <v>24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VLOOKUP(CONCATENATE($E$52,"_Qu_",hi!$C$76),kt_dat!$A$2:$DR$4218,Kt!$B67,0)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VLOOKUP(CONCATENATE($G$52,"_Qu_",hi!$C$76),kt_dat!$A$2:$DR$4218,Kt!$B67,0)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VLOOKUP(CONCATENATE($I$52,"_Qu_",hi!$C$76),kt_dat!$A$2:$DR$4218,Kt!$B67,0)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VLOOKUP(CONCATENATE($K$52,"_Qu_",hi!$C$76),kt_dat!$A$2:$DR$4218,Kt!$B67,0)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1"/>
        <v>15</v>
      </c>
      <c r="C68" s="105" t="s">
        <v>25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VLOOKUP(CONCATENATE($E$52,"_Qu_",hi!$C$76),kt_dat!$A$2:$DR$4218,Kt!$B68,0)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VLOOKUP(CONCATENATE($G$52,"_Qu_",hi!$C$76),kt_dat!$A$2:$DR$4218,Kt!$B68,0)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VLOOKUP(CONCATENATE($I$52,"_Qu_",hi!$C$76),kt_dat!$A$2:$DR$4218,Kt!$B68,0)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VLOOKUP(CONCATENATE($K$52,"_Qu_",hi!$C$76),kt_dat!$A$2:$DR$4218,Kt!$B68,0)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1"/>
        <v>16</v>
      </c>
      <c r="C69" s="105" t="s">
        <v>26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VLOOKUP(CONCATENATE($E$52,"_Qu_",hi!$C$76),kt_dat!$A$2:$DR$4218,Kt!$B69,0)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VLOOKUP(CONCATENATE($G$52,"_Qu_",hi!$C$76),kt_dat!$A$2:$DR$4218,Kt!$B69,0)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VLOOKUP(CONCATENATE($I$52,"_Qu_",hi!$C$76),kt_dat!$A$2:$DR$4218,Kt!$B69,0)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VLOOKUP(CONCATENATE($K$52,"_Qu_",hi!$C$76),kt_dat!$A$2:$DR$4218,Kt!$B69,0)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1"/>
        <v>17</v>
      </c>
      <c r="C70" s="105" t="s">
        <v>27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VLOOKUP(CONCATENATE($E$52,"_Qu_",hi!$C$76),kt_dat!$A$2:$DR$4218,Kt!$B70,0)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VLOOKUP(CONCATENATE($G$52,"_Qu_",hi!$C$76),kt_dat!$A$2:$DR$4218,Kt!$B70,0)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VLOOKUP(CONCATENATE($I$52,"_Qu_",hi!$C$76),kt_dat!$A$2:$DR$4218,Kt!$B70,0)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VLOOKUP(CONCATENATE($K$52,"_Qu_",hi!$C$76),kt_dat!$A$2:$DR$4218,Kt!$B70,0)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1"/>
        <v>18</v>
      </c>
      <c r="C71" s="105" t="s">
        <v>28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VLOOKUP(CONCATENATE($E$52,"_Qu_",hi!$C$76),kt_dat!$A$2:$DR$4218,Kt!$B71,0)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VLOOKUP(CONCATENATE($G$52,"_Qu_",hi!$C$76),kt_dat!$A$2:$DR$4218,Kt!$B71,0)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VLOOKUP(CONCATENATE($I$52,"_Qu_",hi!$C$76),kt_dat!$A$2:$DR$4218,Kt!$B71,0)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VLOOKUP(CONCATENATE($K$52,"_Qu_",hi!$C$76),kt_dat!$A$2:$DR$4218,Kt!$B71,0)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1"/>
        <v>19</v>
      </c>
      <c r="C72" s="105" t="s">
        <v>29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VLOOKUP(CONCATENATE($E$52,"_Qu_",hi!$C$76),kt_dat!$A$2:$DR$4218,Kt!$B72,0)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VLOOKUP(CONCATENATE($G$52,"_Qu_",hi!$C$76),kt_dat!$A$2:$DR$4218,Kt!$B72,0)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VLOOKUP(CONCATENATE($I$52,"_Qu_",hi!$C$76),kt_dat!$A$2:$DR$4218,Kt!$B72,0)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VLOOKUP(CONCATENATE($K$52,"_Qu_",hi!$C$76),kt_dat!$A$2:$DR$4218,Kt!$B72,0)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1"/>
        <v>20</v>
      </c>
      <c r="C73" s="105" t="s">
        <v>30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VLOOKUP(CONCATENATE($E$52,"_Qu_",hi!$C$76),kt_dat!$A$2:$DR$4218,Kt!$B73,0)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VLOOKUP(CONCATENATE($G$52,"_Qu_",hi!$C$76),kt_dat!$A$2:$DR$4218,Kt!$B73,0)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VLOOKUP(CONCATENATE($I$52,"_Qu_",hi!$C$76),kt_dat!$A$2:$DR$4218,Kt!$B73,0)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VLOOKUP(CONCATENATE($K$52,"_Qu_",hi!$C$76),kt_dat!$A$2:$DR$4218,Kt!$B73,0)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1"/>
        <v>21</v>
      </c>
      <c r="C74" s="105" t="s">
        <v>31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VLOOKUP(CONCATENATE($E$52,"_Qu_",hi!$C$76),kt_dat!$A$2:$DR$4218,Kt!$B74,0)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VLOOKUP(CONCATENATE($G$52,"_Qu_",hi!$C$76),kt_dat!$A$2:$DR$4218,Kt!$B74,0)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VLOOKUP(CONCATENATE($I$52,"_Qu_",hi!$C$76),kt_dat!$A$2:$DR$4218,Kt!$B74,0)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VLOOKUP(CONCATENATE($K$52,"_Qu_",hi!$C$76),kt_dat!$A$2:$DR$4218,Kt!$B74,0)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1"/>
        <v>22</v>
      </c>
      <c r="C75" s="105" t="s">
        <v>32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VLOOKUP(CONCATENATE($E$52,"_Qu_",hi!$C$76),kt_dat!$A$2:$DR$4218,Kt!$B75,0)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VLOOKUP(CONCATENATE($G$52,"_Qu_",hi!$C$76),kt_dat!$A$2:$DR$4218,Kt!$B75,0)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VLOOKUP(CONCATENATE($I$52,"_Qu_",hi!$C$76),kt_dat!$A$2:$DR$4218,Kt!$B75,0)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VLOOKUP(CONCATENATE($K$52,"_Qu_",hi!$C$76),kt_dat!$A$2:$DR$4218,Kt!$B75,0)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1"/>
        <v>23</v>
      </c>
      <c r="C76" s="105" t="s">
        <v>33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VLOOKUP(CONCATENATE($E$52,"_Qu_",hi!$C$76),kt_dat!$A$2:$DR$4218,Kt!$B76,0)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VLOOKUP(CONCATENATE($G$52,"_Qu_",hi!$C$76),kt_dat!$A$2:$DR$4218,Kt!$B76,0)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VLOOKUP(CONCATENATE($I$52,"_Qu_",hi!$C$76),kt_dat!$A$2:$DR$4218,Kt!$B76,0)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VLOOKUP(CONCATENATE($K$52,"_Qu_",hi!$C$76),kt_dat!$A$2:$DR$4218,Kt!$B76,0)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1"/>
        <v>24</v>
      </c>
      <c r="C77" s="105" t="s">
        <v>34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VLOOKUP(CONCATENATE($E$52,"_Qu_",hi!$C$76),kt_dat!$A$2:$DR$4218,Kt!$B77,0)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VLOOKUP(CONCATENATE($G$52,"_Qu_",hi!$C$76),kt_dat!$A$2:$DR$4218,Kt!$B77,0)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VLOOKUP(CONCATENATE($I$52,"_Qu_",hi!$C$76),kt_dat!$A$2:$DR$4218,Kt!$B77,0)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VLOOKUP(CONCATENATE($K$52,"_Qu_",hi!$C$76),kt_dat!$A$2:$DR$4218,Kt!$B77,0)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1"/>
        <v>25</v>
      </c>
      <c r="C78" s="105" t="s">
        <v>35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VLOOKUP(CONCATENATE($E$52,"_Qu_",hi!$C$76),kt_dat!$A$2:$DR$4218,Kt!$B78,0)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VLOOKUP(CONCATENATE($G$52,"_Qu_",hi!$C$76),kt_dat!$A$2:$DR$4218,Kt!$B78,0)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VLOOKUP(CONCATENATE($I$52,"_Qu_",hi!$C$76),kt_dat!$A$2:$DR$4218,Kt!$B78,0)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VLOOKUP(CONCATENATE($K$52,"_Qu_",hi!$C$76),kt_dat!$A$2:$DR$4218,Kt!$B78,0)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1"/>
        <v>26</v>
      </c>
      <c r="C79" s="105" t="s">
        <v>36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VLOOKUP(CONCATENATE($E$52,"_Qu_",hi!$C$76),kt_dat!$A$2:$DR$4218,Kt!$B79,0)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VLOOKUP(CONCATENATE($G$52,"_Qu_",hi!$C$76),kt_dat!$A$2:$DR$4218,Kt!$B79,0)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VLOOKUP(CONCATENATE($I$52,"_Qu_",hi!$C$76),kt_dat!$A$2:$DR$4218,Kt!$B79,0)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VLOOKUP(CONCATENATE($K$52,"_Qu_",hi!$C$76),kt_dat!$A$2:$DR$4218,Kt!$B79,0)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1"/>
        <v>27</v>
      </c>
      <c r="C80" s="105" t="s">
        <v>37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VLOOKUP(CONCATENATE($E$52,"_Qu_",hi!$C$76),kt_dat!$A$2:$DR$4218,Kt!$B80,0)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VLOOKUP(CONCATENATE($G$52,"_Qu_",hi!$C$76),kt_dat!$A$2:$DR$4218,Kt!$B80,0)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VLOOKUP(CONCATENATE($I$52,"_Qu_",hi!$C$76),kt_dat!$A$2:$DR$4218,Kt!$B80,0)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VLOOKUP(CONCATENATE($K$52,"_Qu_",hi!$C$76),kt_dat!$A$2:$DR$4218,Kt!$B80,0)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1"/>
        <v>28</v>
      </c>
      <c r="C81" s="105" t="s">
        <v>38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VLOOKUP(CONCATENATE($E$52,"_Qu_",hi!$C$76),kt_dat!$A$2:$DR$4218,Kt!$B81,0)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VLOOKUP(CONCATENATE($G$52,"_Qu_",hi!$C$76),kt_dat!$A$2:$DR$4218,Kt!$B81,0)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VLOOKUP(CONCATENATE($I$52,"_Qu_",hi!$C$76),kt_dat!$A$2:$DR$4218,Kt!$B81,0)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VLOOKUP(CONCATENATE($K$52,"_Qu_",hi!$C$76),kt_dat!$A$2:$DR$4218,Kt!$B81,0)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1"/>
        <v>29</v>
      </c>
      <c r="C82" s="105" t="s">
        <v>39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VLOOKUP(CONCATENATE($E$52,"_Qu_",hi!$C$76),kt_dat!$A$2:$DR$4218,Kt!$B82,0)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VLOOKUP(CONCATENATE($G$52,"_Qu_",hi!$C$76),kt_dat!$A$2:$DR$4218,Kt!$B82,0)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VLOOKUP(CONCATENATE($I$52,"_Qu_",hi!$C$76),kt_dat!$A$2:$DR$4218,Kt!$B82,0)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VLOOKUP(CONCATENATE($K$52,"_Qu_",hi!$C$76),kt_dat!$A$2:$DR$4218,Kt!$B82,0)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1"/>
        <v>30</v>
      </c>
      <c r="C83" s="105" t="s">
        <v>40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VLOOKUP(CONCATENATE($E$52,"_Qu_",hi!$C$76),kt_dat!$A$2:$DR$4218,Kt!$B83,0)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VLOOKUP(CONCATENATE($G$52,"_Qu_",hi!$C$76),kt_dat!$A$2:$DR$4218,Kt!$B83,0)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VLOOKUP(CONCATENATE($I$52,"_Qu_",hi!$C$76),kt_dat!$A$2:$DR$4218,Kt!$B83,0)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VLOOKUP(CONCATENATE($K$52,"_Qu_",hi!$C$76),kt_dat!$A$2:$DR$4218,Kt!$B83,0)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1"/>
        <v>31</v>
      </c>
      <c r="C84" s="105" t="s">
        <v>41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VLOOKUP(CONCATENATE($E$52,"_Qu_",hi!$C$76),kt_dat!$A$2:$DR$4218,Kt!$B84,0)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VLOOKUP(CONCATENATE($G$52,"_Qu_",hi!$C$76),kt_dat!$A$2:$DR$4218,Kt!$B84,0)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VLOOKUP(CONCATENATE($I$52,"_Qu_",hi!$C$76),kt_dat!$A$2:$DR$4218,Kt!$B84,0)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VLOOKUP(CONCATENATE($K$52,"_Qu_",hi!$C$76),kt_dat!$A$2:$DR$4218,Kt!$B84,0)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1"/>
        <v>32</v>
      </c>
      <c r="C85" s="105" t="s">
        <v>42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VLOOKUP(CONCATENATE($E$52,"_Qu_",hi!$C$76),kt_dat!$A$2:$DR$4218,Kt!$B85,0)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VLOOKUP(CONCATENATE($G$52,"_Qu_",hi!$C$76),kt_dat!$A$2:$DR$4218,Kt!$B85,0)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VLOOKUP(CONCATENATE($I$52,"_Qu_",hi!$C$76),kt_dat!$A$2:$DR$4218,Kt!$B85,0)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VLOOKUP(CONCATENATE($K$52,"_Qu_",hi!$C$76),kt_dat!$A$2:$DR$4218,Kt!$B85,0)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1"/>
        <v>33</v>
      </c>
      <c r="C86" s="105" t="s">
        <v>43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VLOOKUP(CONCATENATE($E$52,"_Qu_",hi!$C$76),kt_dat!$A$2:$DR$4218,Kt!$B86,0)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VLOOKUP(CONCATENATE($G$52,"_Qu_",hi!$C$76),kt_dat!$A$2:$DR$4218,Kt!$B86,0)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VLOOKUP(CONCATENATE($I$52,"_Qu_",hi!$C$76),kt_dat!$A$2:$DR$4218,Kt!$B86,0)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VLOOKUP(CONCATENATE($K$52,"_Qu_",hi!$C$76),kt_dat!$A$2:$DR$4218,Kt!$B86,0)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1"/>
        <v>34</v>
      </c>
      <c r="C87" s="105" t="s">
        <v>44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VLOOKUP(CONCATENATE($E$52,"_Qu_",hi!$C$76),kt_dat!$A$2:$DR$4218,Kt!$B87,0)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VLOOKUP(CONCATENATE($G$52,"_Qu_",hi!$C$76),kt_dat!$A$2:$DR$4218,Kt!$B87,0)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VLOOKUP(CONCATENATE($I$52,"_Qu_",hi!$C$76),kt_dat!$A$2:$DR$4218,Kt!$B87,0)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VLOOKUP(CONCATENATE($K$52,"_Qu_",hi!$C$76),kt_dat!$A$2:$DR$4218,Kt!$B87,0)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1"/>
        <v>35</v>
      </c>
      <c r="C88" s="105" t="s">
        <v>45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VLOOKUP(CONCATENATE($E$52,"_Qu_",hi!$C$76),kt_dat!$A$2:$DR$4218,Kt!$B88,0)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VLOOKUP(CONCATENATE($G$52,"_Qu_",hi!$C$76),kt_dat!$A$2:$DR$4218,Kt!$B88,0)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VLOOKUP(CONCATENATE($I$52,"_Qu_",hi!$C$76),kt_dat!$A$2:$DR$4218,Kt!$B88,0)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VLOOKUP(CONCATENATE($K$52,"_Qu_",hi!$C$76),kt_dat!$A$2:$DR$4218,Kt!$B88,0)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1"/>
        <v>36</v>
      </c>
      <c r="C89" s="105" t="s">
        <v>46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VLOOKUP(CONCATENATE($E$52,"_Qu_",hi!$C$76),kt_dat!$A$2:$DR$4218,Kt!$B89,0)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VLOOKUP(CONCATENATE($G$52,"_Qu_",hi!$C$76),kt_dat!$A$2:$DR$4218,Kt!$B89,0)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VLOOKUP(CONCATENATE($I$52,"_Qu_",hi!$C$76),kt_dat!$A$2:$DR$4218,Kt!$B89,0)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VLOOKUP(CONCATENATE($K$52,"_Qu_",hi!$C$76),kt_dat!$A$2:$DR$4218,Kt!$B89,0)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1"/>
        <v>37</v>
      </c>
      <c r="C90" s="105" t="s">
        <v>47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VLOOKUP(CONCATENATE($E$52,"_Qu_",hi!$C$76),kt_dat!$A$2:$DR$4218,Kt!$B90,0)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VLOOKUP(CONCATENATE($G$52,"_Qu_",hi!$C$76),kt_dat!$A$2:$DR$4218,Kt!$B90,0)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VLOOKUP(CONCATENATE($I$52,"_Qu_",hi!$C$76),kt_dat!$A$2:$DR$4218,Kt!$B90,0)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VLOOKUP(CONCATENATE($K$52,"_Qu_",hi!$C$76),kt_dat!$A$2:$DR$4218,Kt!$B90,0)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1"/>
        <v>38</v>
      </c>
      <c r="C91" s="105" t="s">
        <v>48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VLOOKUP(CONCATENATE($E$52,"_Qu_",hi!$C$76),kt_dat!$A$2:$DR$4218,Kt!$B91,0)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VLOOKUP(CONCATENATE($G$52,"_Qu_",hi!$C$76),kt_dat!$A$2:$DR$4218,Kt!$B91,0)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VLOOKUP(CONCATENATE($I$52,"_Qu_",hi!$C$76),kt_dat!$A$2:$DR$4218,Kt!$B91,0)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VLOOKUP(CONCATENATE($K$52,"_Qu_",hi!$C$76),kt_dat!$A$2:$DR$4218,Kt!$B91,0)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1"/>
        <v>39</v>
      </c>
      <c r="C92" s="105" t="s">
        <v>49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VLOOKUP(CONCATENATE($E$52,"_Qu_",hi!$C$76),kt_dat!$A$2:$DR$4218,Kt!$B92,0)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VLOOKUP(CONCATENATE($G$52,"_Qu_",hi!$C$76),kt_dat!$A$2:$DR$4218,Kt!$B92,0)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VLOOKUP(CONCATENATE($I$52,"_Qu_",hi!$C$76),kt_dat!$A$2:$DR$4218,Kt!$B92,0)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VLOOKUP(CONCATENATE($K$52,"_Qu_",hi!$C$76),kt_dat!$A$2:$DR$4218,Kt!$B92,0)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1"/>
        <v>40</v>
      </c>
      <c r="C93" s="105" t="s">
        <v>50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VLOOKUP(CONCATENATE($E$52,"_Qu_",hi!$C$76),kt_dat!$A$2:$DR$4218,Kt!$B93,0)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VLOOKUP(CONCATENATE($G$52,"_Qu_",hi!$C$76),kt_dat!$A$2:$DR$4218,Kt!$B93,0)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VLOOKUP(CONCATENATE($I$52,"_Qu_",hi!$C$76),kt_dat!$A$2:$DR$4218,Kt!$B93,0)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VLOOKUP(CONCATENATE($K$52,"_Qu_",hi!$C$76),kt_dat!$A$2:$DR$4218,Kt!$B93,0)</f>
        <v>150.47925657740751</v>
      </c>
      <c r="M93" s="73">
        <f t="shared" si="2"/>
        <v>40</v>
      </c>
      <c r="N93" s="105">
        <v>2020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1"/>
        <v>41</v>
      </c>
      <c r="C94" s="105" t="s">
        <v>51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VLOOKUP(CONCATENATE($E$52,"_Qu_",hi!$C$76),kt_dat!$A$2:$DR$4218,Kt!$B94,0)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VLOOKUP(CONCATENATE($G$52,"_Qu_",hi!$C$76),kt_dat!$A$2:$DR$4218,Kt!$B94,0)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VLOOKUP(CONCATENATE($I$52,"_Qu_",hi!$C$76),kt_dat!$A$2:$DR$4218,Kt!$B94,0)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VLOOKUP(CONCATENATE($K$52,"_Qu_",hi!$C$76),kt_dat!$A$2:$DR$4218,Kt!$B94,0)</f>
        <v>158.56894148944014</v>
      </c>
      <c r="M94" s="73">
        <f t="shared" si="2"/>
        <v>41</v>
      </c>
      <c r="N94" s="105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1"/>
        <v>42</v>
      </c>
      <c r="C95" s="105" t="s">
        <v>52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VLOOKUP(CONCATENATE($E$52,"_Qu_",hi!$C$76),kt_dat!$A$2:$DR$4218,Kt!$B95,0)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VLOOKUP(CONCATENATE($G$52,"_Qu_",hi!$C$76),kt_dat!$A$2:$DR$4218,Kt!$B95,0)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VLOOKUP(CONCATENATE($I$52,"_Qu_",hi!$C$76),kt_dat!$A$2:$DR$4218,Kt!$B95,0)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VLOOKUP(CONCATENATE($K$52,"_Qu_",hi!$C$76),kt_dat!$A$2:$DR$4218,Kt!$B95,0)</f>
        <v>155.52151419170571</v>
      </c>
      <c r="M95" s="73">
        <f t="shared" si="2"/>
        <v>42</v>
      </c>
      <c r="N95" s="105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1"/>
        <v>43</v>
      </c>
      <c r="C96" s="105" t="s">
        <v>53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VLOOKUP(CONCATENATE($E$52,"_Qu_",hi!$C$76),kt_dat!$A$2:$DR$4218,Kt!$B96,0)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VLOOKUP(CONCATENATE($G$52,"_Qu_",hi!$C$76),kt_dat!$A$2:$DR$4218,Kt!$B96,0)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VLOOKUP(CONCATENATE($I$52,"_Qu_",hi!$C$76),kt_dat!$A$2:$DR$4218,Kt!$B96,0)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VLOOKUP(CONCATENATE($K$52,"_Qu_",hi!$C$76),kt_dat!$A$2:$DR$4218,Kt!$B96,0)</f>
        <v>156.02832721499084</v>
      </c>
      <c r="M96" s="73">
        <f t="shared" si="2"/>
        <v>43</v>
      </c>
      <c r="N96" s="105">
        <v>2023</v>
      </c>
      <c r="O96" s="102">
        <f>VLOOKUP(CONCATENATE($E$52,"_Ja_",hi!$C$76),kt_dat!$A$2:$BZ$4218,$M96,0)</f>
        <v>324.25108936719619</v>
      </c>
      <c r="P96" s="107"/>
      <c r="Q96" s="107">
        <f>VLOOKUP(CONCATENATE($G$52,"_Ja_",hi!$C$76),kt_dat!$A$2:$BZ$4218,$M96,0)</f>
        <v>352.02772068070487</v>
      </c>
      <c r="R96" s="107"/>
      <c r="S96" s="107">
        <f>VLOOKUP(CONCATENATE($I$52,"_Ja_",hi!$C$76),kt_dat!$A$2:$BZ$4218,$M96,0)</f>
        <v>371.00331807808868</v>
      </c>
      <c r="T96" s="107"/>
      <c r="U96" s="107">
        <f>VLOOKUP(CONCATENATE($K$52,"_Ja_",hi!$C$76),kt_dat!$A$2:$BZ$4218,$M96,0)</f>
        <v>358.60485188053525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1"/>
        <v>44</v>
      </c>
      <c r="C97" s="105" t="s">
        <v>54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VLOOKUP(CONCATENATE($E$52,"_Qu_",hi!$C$76),kt_dat!$A$2:$DR$4218,Kt!$B97,0)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VLOOKUP(CONCATENATE($G$52,"_Qu_",hi!$C$76),kt_dat!$A$2:$DR$4218,Kt!$B97,0)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VLOOKUP(CONCATENATE($I$52,"_Qu_",hi!$C$76),kt_dat!$A$2:$DR$4218,Kt!$B97,0)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VLOOKUP(CONCATENATE($K$52,"_Qu_",hi!$C$76),kt_dat!$A$2:$DR$4218,Kt!$B97,0)</f>
        <v>157.45410993284179</v>
      </c>
      <c r="M97" s="9"/>
      <c r="N97" s="105"/>
      <c r="O97" s="107"/>
      <c r="P97" s="107"/>
      <c r="Q97" s="107"/>
      <c r="R97" s="107"/>
      <c r="S97" s="107"/>
      <c r="T97" s="107"/>
      <c r="U97" s="107"/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1"/>
        <v>45</v>
      </c>
      <c r="C98" s="105" t="s">
        <v>67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VLOOKUP(CONCATENATE($E$52,"_Qu_",hi!$C$76),kt_dat!$A$2:$DR$4218,Kt!$B98,0)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VLOOKUP(CONCATENATE($G$52,"_Qu_",hi!$C$76),kt_dat!$A$2:$DR$4218,Kt!$B98,0)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VLOOKUP(CONCATENATE($I$52,"_Qu_",hi!$C$76),kt_dat!$A$2:$DR$4218,Kt!$B98,0)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VLOOKUP(CONCATENATE($K$52,"_Qu_",hi!$C$76),kt_dat!$A$2:$DR$4218,Kt!$B98,0)</f>
        <v>166.9578866915765</v>
      </c>
      <c r="M98" s="9"/>
      <c r="N98" s="106" t="str">
        <f>N95&amp;" - "&amp;N96</f>
        <v>2022 - 2023</v>
      </c>
      <c r="O98" s="101">
        <f>O96/O95-1</f>
        <v>2.1858859895945493E-2</v>
      </c>
      <c r="P98" s="101"/>
      <c r="Q98" s="101">
        <f>Q96/Q95-1</f>
        <v>1.9160028240808424E-2</v>
      </c>
      <c r="R98" s="101"/>
      <c r="S98" s="101">
        <f>S96/S95-1</f>
        <v>5.6279814590196153E-2</v>
      </c>
      <c r="T98" s="101"/>
      <c r="U98" s="101">
        <f>U96/U95-1</f>
        <v>3.7578897971284553E-2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1"/>
        <v>46</v>
      </c>
      <c r="C99" s="105" t="s">
        <v>68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VLOOKUP(CONCATENATE($E$52,"_Qu_",hi!$C$76),kt_dat!$A$2:$DR$4218,Kt!$B99,0)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VLOOKUP(CONCATENATE($G$52,"_Qu_",hi!$C$76),kt_dat!$A$2:$DR$4218,Kt!$B99,0)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VLOOKUP(CONCATENATE($I$52,"_Qu_",hi!$C$76),kt_dat!$A$2:$DR$4218,Kt!$B99,0)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VLOOKUP(CONCATENATE($K$52,"_Qu_",hi!$C$76),kt_dat!$A$2:$DR$4218,Kt!$B99,0)</f>
        <v>170.61919482730838</v>
      </c>
      <c r="M99" s="9"/>
      <c r="N99" s="106" t="str">
        <f>N91&amp;" - "&amp;N96</f>
        <v>2018 - 2023</v>
      </c>
      <c r="O99" s="101">
        <f>O96/O91-1</f>
        <v>0.30704653785679348</v>
      </c>
      <c r="P99" s="101"/>
      <c r="Q99" s="101">
        <f>Q96/Q91-1</f>
        <v>0.30274747480139363</v>
      </c>
      <c r="R99" s="101"/>
      <c r="S99" s="101">
        <f>S96/S91-1</f>
        <v>0.4952905970127548</v>
      </c>
      <c r="T99" s="101"/>
      <c r="U99" s="101">
        <f>U96/U91-1</f>
        <v>0.39256121808654743</v>
      </c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1"/>
        <v>47</v>
      </c>
      <c r="C100" s="105" t="s">
        <v>69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VLOOKUP(CONCATENATE($E$52,"_Qu_",hi!$C$76),kt_dat!$A$2:$DR$4218,Kt!$B100,0)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VLOOKUP(CONCATENATE($G$52,"_Qu_",hi!$C$76),kt_dat!$A$2:$DR$4218,Kt!$B100,0)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VLOOKUP(CONCATENATE($I$52,"_Qu_",hi!$C$76),kt_dat!$A$2:$DR$4218,Kt!$B100,0)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VLOOKUP(CONCATENATE($K$52,"_Qu_",hi!$C$76),kt_dat!$A$2:$DR$4218,Kt!$B100,0)</f>
        <v>176.82986683584164</v>
      </c>
      <c r="M100" s="9"/>
      <c r="N100" s="155" t="str">
        <f>te!A11</f>
        <v>Quelle: Transaktionspreisindizes Fahrländer Partner.</v>
      </c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1"/>
        <v>48</v>
      </c>
      <c r="C101" s="105" t="s">
        <v>70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VLOOKUP(CONCATENATE($E$52,"_Qu_",hi!$C$76),kt_dat!$A$2:$DR$4218,Kt!$B101,0)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VLOOKUP(CONCATENATE($G$52,"_Qu_",hi!$C$76),kt_dat!$A$2:$DR$4218,Kt!$B101,0)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VLOOKUP(CONCATENATE($I$52,"_Qu_",hi!$C$76),kt_dat!$A$2:$DR$4218,Kt!$B101,0)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VLOOKUP(CONCATENATE($K$52,"_Qu_",hi!$C$76),kt_dat!$A$2:$DR$4218,Kt!$B101,0)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1"/>
        <v>49</v>
      </c>
      <c r="C102" s="105" t="s">
        <v>73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VLOOKUP(CONCATENATE($E$52,"_Qu_",hi!$C$76),kt_dat!$A$2:$DR$4218,Kt!$B102,0)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VLOOKUP(CONCATENATE($G$52,"_Qu_",hi!$C$76),kt_dat!$A$2:$DR$4218,Kt!$B102,0)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VLOOKUP(CONCATENATE($I$52,"_Qu_",hi!$C$76),kt_dat!$A$2:$DR$4218,Kt!$B102,0)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VLOOKUP(CONCATENATE($K$52,"_Qu_",hi!$C$76),kt_dat!$A$2:$DR$4218,Kt!$B102,0)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1"/>
        <v>50</v>
      </c>
      <c r="C103" s="105" t="s">
        <v>215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VLOOKUP(CONCATENATE($E$52,"_Qu_",hi!$C$76),kt_dat!$A$2:$DR$4218,Kt!$B103,0)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VLOOKUP(CONCATENATE($G$52,"_Qu_",hi!$C$76),kt_dat!$A$2:$DR$4218,Kt!$B103,0)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VLOOKUP(CONCATENATE($I$52,"_Qu_",hi!$C$76),kt_dat!$A$2:$DR$4218,Kt!$B103,0)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VLOOKUP(CONCATENATE($K$52,"_Qu_",hi!$C$76),kt_dat!$A$2:$DR$4218,Kt!$B103,0)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1"/>
        <v>51</v>
      </c>
      <c r="C104" s="105" t="s">
        <v>484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VLOOKUP(CONCATENATE($E$52,"_Qu_",hi!$C$76),kt_dat!$A$2:$DR$4218,Kt!$B104,0)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VLOOKUP(CONCATENATE($G$52,"_Qu_",hi!$C$76),kt_dat!$A$2:$DR$4218,Kt!$B104,0)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VLOOKUP(CONCATENATE($I$52,"_Qu_",hi!$C$76),kt_dat!$A$2:$DR$4218,Kt!$B104,0)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VLOOKUP(CONCATENATE($K$52,"_Qu_",hi!$C$76),kt_dat!$A$2:$DR$4218,Kt!$B104,0)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1"/>
        <v>52</v>
      </c>
      <c r="C105" s="105" t="s">
        <v>485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VLOOKUP(CONCATENATE($E$52,"_Qu_",hi!$C$76),kt_dat!$A$2:$DR$4218,Kt!$B105,0)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VLOOKUP(CONCATENATE($G$52,"_Qu_",hi!$C$76),kt_dat!$A$2:$DR$4218,Kt!$B105,0)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VLOOKUP(CONCATENATE($I$52,"_Qu_",hi!$C$76),kt_dat!$A$2:$DR$4218,Kt!$B105,0)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VLOOKUP(CONCATENATE($K$52,"_Qu_",hi!$C$76),kt_dat!$A$2:$DR$4218,Kt!$B105,0)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1"/>
        <v>53</v>
      </c>
      <c r="C106" s="105" t="s">
        <v>491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VLOOKUP(CONCATENATE($E$52,"_Qu_",hi!$C$76),kt_dat!$A$2:$DR$4218,Kt!$B106,0)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VLOOKUP(CONCATENATE($G$52,"_Qu_",hi!$C$76),kt_dat!$A$2:$DR$4218,Kt!$B106,0)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VLOOKUP(CONCATENATE($I$52,"_Qu_",hi!$C$76),kt_dat!$A$2:$DR$4218,Kt!$B106,0)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VLOOKUP(CONCATENATE($K$52,"_Qu_",hi!$C$76),kt_dat!$A$2:$DR$4218,Kt!$B106,0)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1"/>
        <v>54</v>
      </c>
      <c r="C107" s="105" t="s">
        <v>505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VLOOKUP(CONCATENATE($E$52,"_Qu_",hi!$C$76),kt_dat!$A$2:$DR$4218,Kt!$B107,0)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VLOOKUP(CONCATENATE($G$52,"_Qu_",hi!$C$76),kt_dat!$A$2:$DR$4218,Kt!$B107,0)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VLOOKUP(CONCATENATE($I$52,"_Qu_",hi!$C$76),kt_dat!$A$2:$DR$4218,Kt!$B107,0)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VLOOKUP(CONCATENATE($K$52,"_Qu_",hi!$C$76),kt_dat!$A$2:$DR$4218,Kt!$B107,0)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1"/>
        <v>55</v>
      </c>
      <c r="C108" s="105" t="s">
        <v>512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VLOOKUP(CONCATENATE($E$52,"_Qu_",hi!$C$76),kt_dat!$A$2:$DR$4218,Kt!$B108,0)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VLOOKUP(CONCATENATE($G$52,"_Qu_",hi!$C$76),kt_dat!$A$2:$DR$4218,Kt!$B108,0)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VLOOKUP(CONCATENATE($I$52,"_Qu_",hi!$C$76),kt_dat!$A$2:$DR$4218,Kt!$B108,0)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VLOOKUP(CONCATENATE($K$52,"_Qu_",hi!$C$76),kt_dat!$A$2:$DR$4218,Kt!$B108,0)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1"/>
        <v>56</v>
      </c>
      <c r="C109" s="105" t="s">
        <v>513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VLOOKUP(CONCATENATE($E$52,"_Qu_",hi!$C$76),kt_dat!$A$2:$DR$4218,Kt!$B109,0)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VLOOKUP(CONCATENATE($G$52,"_Qu_",hi!$C$76),kt_dat!$A$2:$DR$4218,Kt!$B109,0)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VLOOKUP(CONCATENATE($I$52,"_Qu_",hi!$C$76),kt_dat!$A$2:$DR$4218,Kt!$B109,0)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VLOOKUP(CONCATENATE($K$52,"_Qu_",hi!$C$76),kt_dat!$A$2:$DR$4218,Kt!$B109,0)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1"/>
        <v>57</v>
      </c>
      <c r="C110" s="105" t="s">
        <v>514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VLOOKUP(CONCATENATE($E$52,"_Qu_",hi!$C$76),kt_dat!$A$2:$DR$4218,Kt!$B110,0)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VLOOKUP(CONCATENATE($G$52,"_Qu_",hi!$C$76),kt_dat!$A$2:$DR$4218,Kt!$B110,0)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VLOOKUP(CONCATENATE($I$52,"_Qu_",hi!$C$76),kt_dat!$A$2:$DR$4218,Kt!$B110,0)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VLOOKUP(CONCATENATE($K$52,"_Qu_",hi!$C$76),kt_dat!$A$2:$DR$4218,Kt!$B110,0)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1"/>
        <v>58</v>
      </c>
      <c r="C111" s="105" t="s">
        <v>515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VLOOKUP(CONCATENATE($E$52,"_Qu_",hi!$C$76),kt_dat!$A$2:$DR$4218,Kt!$B111,0)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VLOOKUP(CONCATENATE($G$52,"_Qu_",hi!$C$76),kt_dat!$A$2:$DR$4218,Kt!$B111,0)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VLOOKUP(CONCATENATE($I$52,"_Qu_",hi!$C$76),kt_dat!$A$2:$DR$4218,Kt!$B111,0)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VLOOKUP(CONCATENATE($K$52,"_Qu_",hi!$C$76),kt_dat!$A$2:$DR$4218,Kt!$B111,0)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1"/>
        <v>59</v>
      </c>
      <c r="C112" s="105" t="s">
        <v>516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VLOOKUP(CONCATENATE($E$52,"_Qu_",hi!$C$76),kt_dat!$A$2:$DR$4218,Kt!$B112,0)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VLOOKUP(CONCATENATE($G$52,"_Qu_",hi!$C$76),kt_dat!$A$2:$DR$4218,Kt!$B112,0)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VLOOKUP(CONCATENATE($I$52,"_Qu_",hi!$C$76),kt_dat!$A$2:$DR$4218,Kt!$B112,0)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VLOOKUP(CONCATENATE($K$52,"_Qu_",hi!$C$76),kt_dat!$A$2:$DR$4218,Kt!$B112,0)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1"/>
        <v>60</v>
      </c>
      <c r="C113" s="105" t="s">
        <v>517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VLOOKUP(CONCATENATE($E$52,"_Qu_",hi!$C$76),kt_dat!$A$2:$DR$4218,Kt!$B113,0)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VLOOKUP(CONCATENATE($G$52,"_Qu_",hi!$C$76),kt_dat!$A$2:$DR$4218,Kt!$B113,0)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VLOOKUP(CONCATENATE($I$52,"_Qu_",hi!$C$76),kt_dat!$A$2:$DR$4218,Kt!$B113,0)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VLOOKUP(CONCATENATE($K$52,"_Qu_",hi!$C$76),kt_dat!$A$2:$DR$4218,Kt!$B113,0)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1"/>
        <v>61</v>
      </c>
      <c r="C114" s="105" t="s">
        <v>518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VLOOKUP(CONCATENATE($E$52,"_Qu_",hi!$C$76),kt_dat!$A$2:$DR$4218,Kt!$B114,0)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VLOOKUP(CONCATENATE($G$52,"_Qu_",hi!$C$76),kt_dat!$A$2:$DR$4218,Kt!$B114,0)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VLOOKUP(CONCATENATE($I$52,"_Qu_",hi!$C$76),kt_dat!$A$2:$DR$4218,Kt!$B114,0)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VLOOKUP(CONCATENATE($K$52,"_Qu_",hi!$C$76),kt_dat!$A$2:$DR$4218,Kt!$B114,0)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1"/>
        <v>62</v>
      </c>
      <c r="C115" s="105" t="s">
        <v>571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VLOOKUP(CONCATENATE($E$52,"_Qu_",hi!$C$76),kt_dat!$A$2:$DR$4218,Kt!$B115,0)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VLOOKUP(CONCATENATE($G$52,"_Qu_",hi!$C$76),kt_dat!$A$2:$DR$4218,Kt!$B115,0)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VLOOKUP(CONCATENATE($I$52,"_Qu_",hi!$C$76),kt_dat!$A$2:$DR$4218,Kt!$B115,0)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VLOOKUP(CONCATENATE($K$52,"_Qu_",hi!$C$76),kt_dat!$A$2:$DR$4218,Kt!$B115,0)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1"/>
        <v>63</v>
      </c>
      <c r="C116" s="105" t="s">
        <v>572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VLOOKUP(CONCATENATE($E$52,"_Qu_",hi!$C$76),kt_dat!$A$2:$DR$4218,Kt!$B116,0)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VLOOKUP(CONCATENATE($G$52,"_Qu_",hi!$C$76),kt_dat!$A$2:$DR$4218,Kt!$B116,0)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VLOOKUP(CONCATENATE($I$52,"_Qu_",hi!$C$76),kt_dat!$A$2:$DR$4218,Kt!$B116,0)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VLOOKUP(CONCATENATE($K$52,"_Qu_",hi!$C$76),kt_dat!$A$2:$DR$4218,Kt!$B116,0)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1"/>
        <v>64</v>
      </c>
      <c r="C117" s="105" t="s">
        <v>3722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VLOOKUP(CONCATENATE($E$52,"_Qu_",hi!$C$76),kt_dat!$A$2:$DR$4218,Kt!$B117,0)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VLOOKUP(CONCATENATE($G$52,"_Qu_",hi!$C$76),kt_dat!$A$2:$DR$4218,Kt!$B117,0)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VLOOKUP(CONCATENATE($I$52,"_Qu_",hi!$C$76),kt_dat!$A$2:$DR$4218,Kt!$B117,0)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VLOOKUP(CONCATENATE($K$52,"_Qu_",hi!$C$76),kt_dat!$A$2:$DR$4218,Kt!$B117,0)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1"/>
        <v>65</v>
      </c>
      <c r="C118" s="105" t="s">
        <v>3723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VLOOKUP(CONCATENATE($E$52,"_Qu_",hi!$C$76),kt_dat!$A$2:$DR$4218,Kt!$B118,0)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VLOOKUP(CONCATENATE($G$52,"_Qu_",hi!$C$76),kt_dat!$A$2:$DR$4218,Kt!$B118,0)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VLOOKUP(CONCATENATE($I$52,"_Qu_",hi!$C$76),kt_dat!$A$2:$DR$4218,Kt!$B118,0)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VLOOKUP(CONCATENATE($K$52,"_Qu_",hi!$C$76),kt_dat!$A$2:$DR$4218,Kt!$B118,0)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1"/>
        <v>66</v>
      </c>
      <c r="C119" s="105" t="s">
        <v>3724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VLOOKUP(CONCATENATE($E$52,"_Qu_",hi!$C$76),kt_dat!$A$2:$DR$4218,Kt!$B119,0)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VLOOKUP(CONCATENATE($G$52,"_Qu_",hi!$C$76),kt_dat!$A$2:$DR$4218,Kt!$B119,0)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VLOOKUP(CONCATENATE($I$52,"_Qu_",hi!$C$76),kt_dat!$A$2:$DR$4218,Kt!$B119,0)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VLOOKUP(CONCATENATE($K$52,"_Qu_",hi!$C$76),kt_dat!$A$2:$DR$4218,Kt!$B119,0)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1"/>
        <v>67</v>
      </c>
      <c r="C120" s="105" t="s">
        <v>3726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VLOOKUP(CONCATENATE($E$52,"_Qu_",hi!$C$76),kt_dat!$A$2:$DR$4218,Kt!$B120,0)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VLOOKUP(CONCATENATE($G$52,"_Qu_",hi!$C$76),kt_dat!$A$2:$DR$4218,Kt!$B120,0)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VLOOKUP(CONCATENATE($I$52,"_Qu_",hi!$C$76),kt_dat!$A$2:$DR$4218,Kt!$B120,0)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VLOOKUP(CONCATENATE($K$52,"_Qu_",hi!$C$76),kt_dat!$A$2:$DR$4218,Kt!$B120,0)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1"/>
        <v>68</v>
      </c>
      <c r="C121" s="105" t="s">
        <v>3727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VLOOKUP(CONCATENATE($E$52,"_Qu_",hi!$C$76),kt_dat!$A$2:$DR$4218,Kt!$B121,0)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VLOOKUP(CONCATENATE($G$52,"_Qu_",hi!$C$76),kt_dat!$A$2:$DR$4218,Kt!$B121,0)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VLOOKUP(CONCATENATE($I$52,"_Qu_",hi!$C$76),kt_dat!$A$2:$DR$4218,Kt!$B121,0)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VLOOKUP(CONCATENATE($K$52,"_Qu_",hi!$C$76),kt_dat!$A$2:$DR$4218,Kt!$B121,0)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1"/>
        <v>69</v>
      </c>
      <c r="C122" s="105" t="s">
        <v>3794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VLOOKUP(CONCATENATE($E$52,"_Qu_",hi!$C$76),kt_dat!$A$2:$DR$4218,Kt!$B122,0)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VLOOKUP(CONCATENATE($G$52,"_Qu_",hi!$C$76),kt_dat!$A$2:$DR$4218,Kt!$B122,0)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VLOOKUP(CONCATENATE($I$52,"_Qu_",hi!$C$76),kt_dat!$A$2:$DR$4218,Kt!$B122,0)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VLOOKUP(CONCATENATE($K$52,"_Qu_",hi!$C$76),kt_dat!$A$2:$DR$4218,Kt!$B122,0)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1"/>
        <v>70</v>
      </c>
      <c r="C123" s="105" t="s">
        <v>3811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VLOOKUP(CONCATENATE($E$52,"_Qu_",hi!$C$76),kt_dat!$A$2:$DR$4218,Kt!$B123,0)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VLOOKUP(CONCATENATE($G$52,"_Qu_",hi!$C$76),kt_dat!$A$2:$DR$4218,Kt!$B123,0)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VLOOKUP(CONCATENATE($I$52,"_Qu_",hi!$C$76),kt_dat!$A$2:$DR$4218,Kt!$B123,0)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VLOOKUP(CONCATENATE($K$52,"_Qu_",hi!$C$76),kt_dat!$A$2:$DR$4218,Kt!$B123,0)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si="1"/>
        <v>71</v>
      </c>
      <c r="C124" s="105" t="s">
        <v>3812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VLOOKUP(CONCATENATE($E$52,"_Qu_",hi!$C$76),kt_dat!$A$2:$DR$4218,Kt!$B124,0)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VLOOKUP(CONCATENATE($G$52,"_Qu_",hi!$C$76),kt_dat!$A$2:$DR$4218,Kt!$B124,0)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VLOOKUP(CONCATENATE($I$52,"_Qu_",hi!$C$76),kt_dat!$A$2:$DR$4218,Kt!$B124,0)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VLOOKUP(CONCATENATE($K$52,"_Qu_",hi!$C$76),kt_dat!$A$2:$DR$4218,Kt!$B124,0)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1"/>
        <v>72</v>
      </c>
      <c r="C125" s="105" t="s">
        <v>3813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VLOOKUP(CONCATENATE($E$52,"_Qu_",hi!$C$76),kt_dat!$A$2:$DR$4218,Kt!$B125,0)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VLOOKUP(CONCATENATE($G$52,"_Qu_",hi!$C$76),kt_dat!$A$2:$DR$4218,Kt!$B125,0)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VLOOKUP(CONCATENATE($I$52,"_Qu_",hi!$C$76),kt_dat!$A$2:$DR$4218,Kt!$B125,0)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VLOOKUP(CONCATENATE($K$52,"_Qu_",hi!$C$76),kt_dat!$A$2:$DR$4218,Kt!$B125,0)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ref="B126:B154" si="3">+B125+1</f>
        <v>73</v>
      </c>
      <c r="C126" s="105" t="s">
        <v>3816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VLOOKUP(CONCATENATE($E$52,"_Qu_",hi!$C$76),kt_dat!$A$2:$DR$4218,Kt!$B126,0)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VLOOKUP(CONCATENATE($G$52,"_Qu_",hi!$C$76),kt_dat!$A$2:$DR$4218,Kt!$B126,0)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VLOOKUP(CONCATENATE($I$52,"_Qu_",hi!$C$76),kt_dat!$A$2:$DR$4218,Kt!$B126,0)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VLOOKUP(CONCATENATE($K$52,"_Qu_",hi!$C$76),kt_dat!$A$2:$DR$4218,Kt!$B126,0)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3"/>
        <v>74</v>
      </c>
      <c r="C127" s="105" t="s">
        <v>3817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VLOOKUP(CONCATENATE($E$52,"_Qu_",hi!$C$76),kt_dat!$A$2:$DR$4218,Kt!$B127,0)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VLOOKUP(CONCATENATE($G$52,"_Qu_",hi!$C$76),kt_dat!$A$2:$DR$4218,Kt!$B127,0)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VLOOKUP(CONCATENATE($I$52,"_Qu_",hi!$C$76),kt_dat!$A$2:$DR$4218,Kt!$B127,0)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VLOOKUP(CONCATENATE($K$52,"_Qu_",hi!$C$76),kt_dat!$A$2:$DR$4218,Kt!$B127,0)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3"/>
        <v>75</v>
      </c>
      <c r="C128" s="105" t="s">
        <v>3818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VLOOKUP(CONCATENATE($E$52,"_Qu_",hi!$C$76),kt_dat!$A$2:$DR$4218,Kt!$B128,0)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VLOOKUP(CONCATENATE($G$52,"_Qu_",hi!$C$76),kt_dat!$A$2:$DR$4218,Kt!$B128,0)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VLOOKUP(CONCATENATE($I$52,"_Qu_",hi!$C$76),kt_dat!$A$2:$DR$4218,Kt!$B128,0)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VLOOKUP(CONCATENATE($K$52,"_Qu_",hi!$C$76),kt_dat!$A$2:$DR$4218,Kt!$B128,0)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3"/>
        <v>76</v>
      </c>
      <c r="C129" s="105" t="s">
        <v>3915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VLOOKUP(CONCATENATE($E$52,"_Qu_",hi!$C$76),kt_dat!$A$2:$DR$4218,Kt!$B129,0)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VLOOKUP(CONCATENATE($G$52,"_Qu_",hi!$C$76),kt_dat!$A$2:$DR$4218,Kt!$B129,0)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VLOOKUP(CONCATENATE($I$52,"_Qu_",hi!$C$76),kt_dat!$A$2:$DR$4218,Kt!$B129,0)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VLOOKUP(CONCATENATE($K$52,"_Qu_",hi!$C$76),kt_dat!$A$2:$DR$4218,Kt!$B129,0)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3"/>
        <v>77</v>
      </c>
      <c r="C130" s="105" t="s">
        <v>3917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VLOOKUP(CONCATENATE($E$52,"_Qu_",hi!$C$76),kt_dat!$A$2:$DR$4218,Kt!$B130,0)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VLOOKUP(CONCATENATE($G$52,"_Qu_",hi!$C$76),kt_dat!$A$2:$DR$4218,Kt!$B130,0)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VLOOKUP(CONCATENATE($I$52,"_Qu_",hi!$C$76),kt_dat!$A$2:$DR$4218,Kt!$B130,0)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VLOOKUP(CONCATENATE($K$52,"_Qu_",hi!$C$76),kt_dat!$A$2:$DR$4218,Kt!$B130,0)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3"/>
        <v>78</v>
      </c>
      <c r="C131" s="105" t="s">
        <v>3918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VLOOKUP(CONCATENATE($E$52,"_Qu_",hi!$C$76),kt_dat!$A$2:$DR$4218,Kt!$B131,0)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VLOOKUP(CONCATENATE($G$52,"_Qu_",hi!$C$76),kt_dat!$A$2:$DR$4218,Kt!$B131,0)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VLOOKUP(CONCATENATE($I$52,"_Qu_",hi!$C$76),kt_dat!$A$2:$DR$4218,Kt!$B131,0)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VLOOKUP(CONCATENATE($K$52,"_Qu_",hi!$C$76),kt_dat!$A$2:$DR$4218,Kt!$B131,0)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3"/>
        <v>79</v>
      </c>
      <c r="C132" s="105" t="s">
        <v>3919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VLOOKUP(CONCATENATE($E$52,"_Qu_",hi!$C$76),kt_dat!$A$2:$DR$4218,Kt!$B132,0)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VLOOKUP(CONCATENATE($G$52,"_Qu_",hi!$C$76),kt_dat!$A$2:$DR$4218,Kt!$B132,0)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VLOOKUP(CONCATENATE($I$52,"_Qu_",hi!$C$76),kt_dat!$A$2:$DR$4218,Kt!$B132,0)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VLOOKUP(CONCATENATE($K$52,"_Qu_",hi!$C$76),kt_dat!$A$2:$DR$4218,Kt!$B132,0)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3"/>
        <v>80</v>
      </c>
      <c r="C133" s="105" t="s">
        <v>3920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VLOOKUP(CONCATENATE($E$52,"_Qu_",hi!$C$76),kt_dat!$A$2:$DR$4218,Kt!$B133,0)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VLOOKUP(CONCATENATE($G$52,"_Qu_",hi!$C$76),kt_dat!$A$2:$DR$4218,Kt!$B133,0)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VLOOKUP(CONCATENATE($I$52,"_Qu_",hi!$C$76),kt_dat!$A$2:$DR$4218,Kt!$B133,0)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VLOOKUP(CONCATENATE($K$52,"_Qu_",hi!$C$76),kt_dat!$A$2:$DR$4218,Kt!$B133,0)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3"/>
        <v>81</v>
      </c>
      <c r="C134" s="105" t="s">
        <v>3925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VLOOKUP(CONCATENATE($E$52,"_Qu_",hi!$C$76),kt_dat!$A$2:$DR$4218,Kt!$B134,0)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VLOOKUP(CONCATENATE($G$52,"_Qu_",hi!$C$76),kt_dat!$A$2:$DR$4218,Kt!$B134,0)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VLOOKUP(CONCATENATE($I$52,"_Qu_",hi!$C$76),kt_dat!$A$2:$DR$4218,Kt!$B134,0)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VLOOKUP(CONCATENATE($K$52,"_Qu_",hi!$C$76),kt_dat!$A$2:$DR$4218,Kt!$B134,0)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3"/>
        <v>82</v>
      </c>
      <c r="C135" s="105" t="s">
        <v>3926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VLOOKUP(CONCATENATE($E$52,"_Qu_",hi!$C$76),kt_dat!$A$2:$DR$4218,Kt!$B135,0)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VLOOKUP(CONCATENATE($G$52,"_Qu_",hi!$C$76),kt_dat!$A$2:$DR$4218,Kt!$B135,0)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VLOOKUP(CONCATENATE($I$52,"_Qu_",hi!$C$76),kt_dat!$A$2:$DR$4218,Kt!$B135,0)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VLOOKUP(CONCATENATE($K$52,"_Qu_",hi!$C$76),kt_dat!$A$2:$DR$4218,Kt!$B135,0)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3"/>
        <v>83</v>
      </c>
      <c r="C136" s="105" t="s">
        <v>3927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VLOOKUP(CONCATENATE($E$52,"_Qu_",hi!$C$76),kt_dat!$A$2:$DR$4218,Kt!$B136,0)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VLOOKUP(CONCATENATE($G$52,"_Qu_",hi!$C$76),kt_dat!$A$2:$DR$4218,Kt!$B136,0)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VLOOKUP(CONCATENATE($I$52,"_Qu_",hi!$C$76),kt_dat!$A$2:$DR$4218,Kt!$B136,0)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VLOOKUP(CONCATENATE($K$52,"_Qu_",hi!$C$76),kt_dat!$A$2:$DR$4218,Kt!$B136,0)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3"/>
        <v>84</v>
      </c>
      <c r="C137" s="105" t="s">
        <v>3997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VLOOKUP(CONCATENATE($E$52,"_Qu_",hi!$C$76),kt_dat!$A$2:$DR$4218,Kt!$B137,0)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VLOOKUP(CONCATENATE($G$52,"_Qu_",hi!$C$76),kt_dat!$A$2:$DR$4218,Kt!$B137,0)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VLOOKUP(CONCATENATE($I$52,"_Qu_",hi!$C$76),kt_dat!$A$2:$DR$4218,Kt!$B137,0)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VLOOKUP(CONCATENATE($K$52,"_Qu_",hi!$C$76),kt_dat!$A$2:$DR$4218,Kt!$B137,0)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3"/>
        <v>85</v>
      </c>
      <c r="C138" s="105" t="s">
        <v>3998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VLOOKUP(CONCATENATE($E$52,"_Qu_",hi!$C$76),kt_dat!$A$2:$DR$4218,Kt!$B138,0)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VLOOKUP(CONCATENATE($G$52,"_Qu_",hi!$C$76),kt_dat!$A$2:$DR$4218,Kt!$B138,0)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VLOOKUP(CONCATENATE($I$52,"_Qu_",hi!$C$76),kt_dat!$A$2:$DR$4218,Kt!$B138,0)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VLOOKUP(CONCATENATE($K$52,"_Qu_",hi!$C$76),kt_dat!$A$2:$DR$4218,Kt!$B138,0)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3"/>
        <v>86</v>
      </c>
      <c r="C139" s="105" t="s">
        <v>3999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VLOOKUP(CONCATENATE($E$52,"_Qu_",hi!$C$76),kt_dat!$A$2:$DR$4218,Kt!$B139,0)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VLOOKUP(CONCATENATE($G$52,"_Qu_",hi!$C$76),kt_dat!$A$2:$DR$4218,Kt!$B139,0)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VLOOKUP(CONCATENATE($I$52,"_Qu_",hi!$C$76),kt_dat!$A$2:$DR$4218,Kt!$B139,0)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VLOOKUP(CONCATENATE($K$52,"_Qu_",hi!$C$76),kt_dat!$A$2:$DR$4218,Kt!$B139,0)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3"/>
        <v>87</v>
      </c>
      <c r="C140" s="105" t="s">
        <v>4000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VLOOKUP(CONCATENATE($E$52,"_Qu_",hi!$C$76),kt_dat!$A$2:$DR$4218,Kt!$B140,0)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VLOOKUP(CONCATENATE($G$52,"_Qu_",hi!$C$76),kt_dat!$A$2:$DR$4218,Kt!$B140,0)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VLOOKUP(CONCATENATE($I$52,"_Qu_",hi!$C$76),kt_dat!$A$2:$DR$4218,Kt!$B140,0)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VLOOKUP(CONCATENATE($K$52,"_Qu_",hi!$C$76),kt_dat!$A$2:$DR$4218,Kt!$B140,0)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3"/>
        <v>88</v>
      </c>
      <c r="C141" s="105" t="s">
        <v>4001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VLOOKUP(CONCATENATE($E$52,"_Qu_",hi!$C$76),kt_dat!$A$2:$DR$4218,Kt!$B141,0)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VLOOKUP(CONCATENATE($G$52,"_Qu_",hi!$C$76),kt_dat!$A$2:$DR$4218,Kt!$B141,0)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VLOOKUP(CONCATENATE($I$52,"_Qu_",hi!$C$76),kt_dat!$A$2:$DR$4218,Kt!$B141,0)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VLOOKUP(CONCATENATE($K$52,"_Qu_",hi!$C$76),kt_dat!$A$2:$DR$4218,Kt!$B141,0)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3"/>
        <v>89</v>
      </c>
      <c r="C142" s="105" t="s">
        <v>4002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VLOOKUP(CONCATENATE($E$52,"_Qu_",hi!$C$76),kt_dat!$A$2:$DR$4218,Kt!$B142,0)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VLOOKUP(CONCATENATE($G$52,"_Qu_",hi!$C$76),kt_dat!$A$2:$DR$4218,Kt!$B142,0)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VLOOKUP(CONCATENATE($I$52,"_Qu_",hi!$C$76),kt_dat!$A$2:$DR$4218,Kt!$B142,0)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VLOOKUP(CONCATENATE($K$52,"_Qu_",hi!$C$76),kt_dat!$A$2:$DR$4218,Kt!$B142,0)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3"/>
        <v>90</v>
      </c>
      <c r="C143" s="105" t="s">
        <v>4003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VLOOKUP(CONCATENATE($E$52,"_Qu_",hi!$C$76),kt_dat!$A$2:$DR$4218,Kt!$B143,0)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VLOOKUP(CONCATENATE($G$52,"_Qu_",hi!$C$76),kt_dat!$A$2:$DR$4218,Kt!$B143,0)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VLOOKUP(CONCATENATE($I$52,"_Qu_",hi!$C$76),kt_dat!$A$2:$DR$4218,Kt!$B143,0)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VLOOKUP(CONCATENATE($K$52,"_Qu_",hi!$C$76),kt_dat!$A$2:$DR$4218,Kt!$B143,0)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3"/>
        <v>91</v>
      </c>
      <c r="C144" s="105" t="s">
        <v>4006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VLOOKUP(CONCATENATE($E$52,"_Qu_",hi!$C$76),kt_dat!$A$2:$DR$4218,Kt!$B144,0)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VLOOKUP(CONCATENATE($G$52,"_Qu_",hi!$C$76),kt_dat!$A$2:$DR$4218,Kt!$B144,0)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VLOOKUP(CONCATENATE($I$52,"_Qu_",hi!$C$76),kt_dat!$A$2:$DR$4218,Kt!$B144,0)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VLOOKUP(CONCATENATE($K$52,"_Qu_",hi!$C$76),kt_dat!$A$2:$DR$4218,Kt!$B144,0)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3"/>
        <v>92</v>
      </c>
      <c r="C145" s="105" t="s">
        <v>4007</v>
      </c>
      <c r="D145" s="107"/>
      <c r="E145" s="102">
        <f>VLOOKUP(CONCATENATE($D$52,"_Qu_",hi!$C$76),kt_dat_gg!$A$2:$YH$4218,Kt!$B145,0)</f>
        <v>270.86006592064427</v>
      </c>
      <c r="F145" s="156">
        <f>VLOOKUP(CONCATENATE($E$52,"_Qu_",hi!$C$76),kt_dat!$A$2:$DR$4218,Kt!$B145,0)</f>
        <v>270.02106469478633</v>
      </c>
      <c r="G145" s="107">
        <f>VLOOKUP(CONCATENATE($F$52,"_Qu_",hi!$C$76),kt_dat_gg!$A$2:$YH$4218,Kt!$B145,0)</f>
        <v>271.32636727468571</v>
      </c>
      <c r="H145" s="156">
        <f>VLOOKUP(CONCATENATE($G$52,"_Qu_",hi!$C$76),kt_dat!$A$2:$DR$4218,Kt!$B145,0)</f>
        <v>268.47662673252626</v>
      </c>
      <c r="I145" s="107">
        <f>VLOOKUP(CONCATENATE($H$52,"_Qu_",hi!$C$76),kt_dat_gg!$A$2:$YH$4218,Kt!$B145,0)</f>
        <v>271.91201492307249</v>
      </c>
      <c r="J145" s="156">
        <f>VLOOKUP(CONCATENATE($I$52,"_Qu_",hi!$C$76),kt_dat!$A$2:$DR$4218,Kt!$B145,0)</f>
        <v>270.42274546122013</v>
      </c>
      <c r="K145" s="107">
        <f>VLOOKUP(CONCATENATE($J$52,"_Qu_",hi!$C$76),kt_dat_gg!$A$2:$YH$4218,Kt!$B145,0)</f>
        <v>271.57586966878443</v>
      </c>
      <c r="L145" s="156">
        <f>VLOOKUP(CONCATENATE($K$52,"_Qu_",hi!$C$76),kt_dat!$A$2:$DR$4218,Kt!$B145,0)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3"/>
        <v>93</v>
      </c>
      <c r="C146" s="105" t="s">
        <v>4008</v>
      </c>
      <c r="D146" s="107"/>
      <c r="E146" s="102">
        <f>VLOOKUP(CONCATENATE($D$52,"_Qu_",hi!$C$76),kt_dat_gg!$A$2:$YH$4218,Kt!$B146,0)</f>
        <v>278.65428133817471</v>
      </c>
      <c r="F146" s="156">
        <f>VLOOKUP(CONCATENATE($E$52,"_Qu_",hi!$C$76),kt_dat!$A$2:$DR$4218,Kt!$B146,0)</f>
        <v>278.21841259554827</v>
      </c>
      <c r="G146" s="107">
        <f>VLOOKUP(CONCATENATE($F$52,"_Qu_",hi!$C$76),kt_dat_gg!$A$2:$YH$4218,Kt!$B146,0)</f>
        <v>279.55696083911948</v>
      </c>
      <c r="H146" s="156">
        <f>VLOOKUP(CONCATENATE($G$52,"_Qu_",hi!$C$76),kt_dat!$A$2:$DR$4218,Kt!$B146,0)</f>
        <v>279.76737837319672</v>
      </c>
      <c r="I146" s="107">
        <f>VLOOKUP(CONCATENATE($H$52,"_Qu_",hi!$C$76),kt_dat_gg!$A$2:$YH$4218,Kt!$B146,0)</f>
        <v>280.46353240338595</v>
      </c>
      <c r="J146" s="156">
        <f>VLOOKUP(CONCATENATE($I$52,"_Qu_",hi!$C$76),kt_dat!$A$2:$DR$4218,Kt!$B146,0)</f>
        <v>278.48629412054527</v>
      </c>
      <c r="K146" s="107">
        <f>VLOOKUP(CONCATENATE($J$52,"_Qu_",hi!$C$76),kt_dat_gg!$A$2:$YH$4218,Kt!$B146,0)</f>
        <v>279.92426411546484</v>
      </c>
      <c r="L146" s="156">
        <f>VLOOKUP(CONCATENATE($K$52,"_Qu_",hi!$C$76),kt_dat!$A$2:$DR$4218,Kt!$B146,0)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3"/>
        <v>94</v>
      </c>
      <c r="C147" s="105" t="s">
        <v>4009</v>
      </c>
      <c r="D147" s="107"/>
      <c r="E147" s="102">
        <f>VLOOKUP(CONCATENATE($D$52,"_Qu_",hi!$C$76),kt_dat_gg!$A$2:$YH$4218,Kt!$B147,0)</f>
        <v>287.67917609388678</v>
      </c>
      <c r="F147" s="156">
        <f>VLOOKUP(CONCATENATE($E$52,"_Qu_",hi!$C$76),kt_dat!$A$2:$DR$4218,Kt!$B147,0)</f>
        <v>287.72336672418936</v>
      </c>
      <c r="G147" s="107">
        <f>VLOOKUP(CONCATENATE($F$52,"_Qu_",hi!$C$76),kt_dat_gg!$A$2:$YH$4218,Kt!$B147,0)</f>
        <v>288.7323454696463</v>
      </c>
      <c r="H147" s="156">
        <f>VLOOKUP(CONCATENATE($G$52,"_Qu_",hi!$C$76),kt_dat!$A$2:$DR$4218,Kt!$B147,0)</f>
        <v>290.42687741163553</v>
      </c>
      <c r="I147" s="107">
        <f>VLOOKUP(CONCATENATE($H$52,"_Qu_",hi!$C$76),kt_dat_gg!$A$2:$YH$4218,Kt!$B147,0)</f>
        <v>290.860274746068</v>
      </c>
      <c r="J147" s="156">
        <f>VLOOKUP(CONCATENATE($I$52,"_Qu_",hi!$C$76),kt_dat!$A$2:$DR$4218,Kt!$B147,0)</f>
        <v>292.48155762839247</v>
      </c>
      <c r="K147" s="107">
        <f>VLOOKUP(CONCATENATE($J$52,"_Qu_",hi!$C$76),kt_dat_gg!$A$2:$YH$4218,Kt!$B147,0)</f>
        <v>289.68053017608787</v>
      </c>
      <c r="L147" s="156">
        <f>VLOOKUP(CONCATENATE($K$52,"_Qu_",hi!$C$76),kt_dat!$A$2:$DR$4218,Kt!$B147,0)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3"/>
        <v>95</v>
      </c>
      <c r="C148" s="105" t="s">
        <v>4010</v>
      </c>
      <c r="D148" s="107"/>
      <c r="E148" s="102">
        <f>VLOOKUP(CONCATENATE($D$52,"_Qu_",hi!$C$76),kt_dat_gg!$A$2:$YH$4218,Kt!$B148,0)</f>
        <v>293.70913366731077</v>
      </c>
      <c r="F148" s="156">
        <f>VLOOKUP(CONCATENATE($E$52,"_Qu_",hi!$C$76),kt_dat!$A$2:$DR$4218,Kt!$B148,0)</f>
        <v>297.09574896192265</v>
      </c>
      <c r="G148" s="107">
        <f>VLOOKUP(CONCATENATE($F$52,"_Qu_",hi!$C$76),kt_dat_gg!$A$2:$YH$4218,Kt!$B148,0)</f>
        <v>293.30404545106302</v>
      </c>
      <c r="H148" s="156">
        <f>VLOOKUP(CONCATENATE($G$52,"_Qu_",hi!$C$76),kt_dat!$A$2:$DR$4218,Kt!$B148,0)</f>
        <v>296.00278062410666</v>
      </c>
      <c r="I148" s="107">
        <f>VLOOKUP(CONCATENATE($H$52,"_Qu_",hi!$C$76),kt_dat_gg!$A$2:$YH$4218,Kt!$B148,0)</f>
        <v>299.25318122843834</v>
      </c>
      <c r="J148" s="156">
        <f>VLOOKUP(CONCATENATE($I$52,"_Qu_",hi!$C$76),kt_dat!$A$2:$DR$4218,Kt!$B148,0)</f>
        <v>301.61297248926633</v>
      </c>
      <c r="K148" s="107">
        <f>VLOOKUP(CONCATENATE($J$52,"_Qu_",hi!$C$76),kt_dat_gg!$A$2:$YH$4218,Kt!$B148,0)</f>
        <v>296.23901826500236</v>
      </c>
      <c r="L148" s="156">
        <f>VLOOKUP(CONCATENATE($K$52,"_Qu_",hi!$C$76),kt_dat!$A$2:$DR$4218,Kt!$B148,0)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3"/>
        <v>96</v>
      </c>
      <c r="C149" s="105" t="s">
        <v>4011</v>
      </c>
      <c r="D149" s="107"/>
      <c r="E149" s="102">
        <f>VLOOKUP(CONCATENATE($D$52,"_Qu_",hi!$C$76),kt_dat_gg!$A$2:$YH$4218,Kt!$B149,0)</f>
        <v>297.03689718498924</v>
      </c>
      <c r="F149" s="156">
        <f>VLOOKUP(CONCATENATE($E$52,"_Qu_",hi!$C$76),kt_dat!$A$2:$DR$4218,Kt!$B149,0)</f>
        <v>296.30828531582029</v>
      </c>
      <c r="G149" s="107">
        <f>VLOOKUP(CONCATENATE($F$52,"_Qu_",hi!$C$76),kt_dat_gg!$A$2:$YH$4218,Kt!$B149,0)</f>
        <v>294.59880131790425</v>
      </c>
      <c r="H149" s="156">
        <f>VLOOKUP(CONCATENATE($G$52,"_Qu_",hi!$C$76),kt_dat!$A$2:$DR$4218,Kt!$B149,0)</f>
        <v>293.48247831744669</v>
      </c>
      <c r="I149" s="107">
        <f>VLOOKUP(CONCATENATE($H$52,"_Qu_",hi!$C$76),kt_dat_gg!$A$2:$YH$4218,Kt!$B149,0)</f>
        <v>302.36026260275111</v>
      </c>
      <c r="J149" s="156">
        <f>VLOOKUP(CONCATENATE($I$52,"_Qu_",hi!$C$76),kt_dat!$A$2:$DR$4218,Kt!$B149,0)</f>
        <v>303.66501356765616</v>
      </c>
      <c r="K149" s="107">
        <f>VLOOKUP(CONCATENATE($J$52,"_Qu_",hi!$C$76),kt_dat_gg!$A$2:$YH$4218,Kt!$B149,0)</f>
        <v>298.59420776730155</v>
      </c>
      <c r="L149" s="156">
        <f>VLOOKUP(CONCATENATE($K$52,"_Qu_",hi!$C$76),kt_dat!$A$2:$DR$4218,Kt!$B149,0)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3"/>
        <v>97</v>
      </c>
      <c r="C150" s="105" t="s">
        <v>4012</v>
      </c>
      <c r="D150" s="107"/>
      <c r="E150" s="102">
        <f>VLOOKUP(CONCATENATE($D$52,"_Qu_",hi!$C$76),kt_dat_gg!$A$2:$YH$4218,Kt!$B150,0)</f>
        <v>297.27156286648602</v>
      </c>
      <c r="F150" s="156">
        <f>VLOOKUP(CONCATENATE($E$52,"_Qu_",hi!$C$76),kt_dat!$A$2:$DR$4218,Kt!$B150,0)</f>
        <v>297.70665727722474</v>
      </c>
      <c r="G150" s="107">
        <f>VLOOKUP(CONCATENATE($F$52,"_Qu_",hi!$C$76),kt_dat_gg!$A$2:$YH$4218,Kt!$B150,0)</f>
        <v>295.04126684594263</v>
      </c>
      <c r="H150" s="156">
        <f>VLOOKUP(CONCATENATE($G$52,"_Qu_",hi!$C$76),kt_dat!$A$2:$DR$4218,Kt!$B150,0)</f>
        <v>294.31114501215944</v>
      </c>
      <c r="I150" s="107">
        <f>VLOOKUP(CONCATENATE($H$52,"_Qu_",hi!$C$76),kt_dat_gg!$A$2:$YH$4218,Kt!$B150,0)</f>
        <v>305.24027244436689</v>
      </c>
      <c r="J150" s="156">
        <f>VLOOKUP(CONCATENATE($I$52,"_Qu_",hi!$C$76),kt_dat!$A$2:$DR$4218,Kt!$B150,0)</f>
        <v>301.80280175133078</v>
      </c>
      <c r="K150" s="107">
        <f>VLOOKUP(CONCATENATE($J$52,"_Qu_",hi!$C$76),kt_dat_gg!$A$2:$YH$4218,Kt!$B150,0)</f>
        <v>300.20374787158704</v>
      </c>
      <c r="L150" s="156">
        <f>VLOOKUP(CONCATENATE($K$52,"_Qu_",hi!$C$76),kt_dat!$A$2:$DR$4218,Kt!$B150,0)</f>
        <v>298.25967482122462</v>
      </c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>
        <f t="shared" si="3"/>
        <v>98</v>
      </c>
      <c r="C151" s="105" t="s">
        <v>4021</v>
      </c>
      <c r="D151" s="107"/>
      <c r="E151" s="102">
        <f>VLOOKUP(CONCATENATE($D$52,"_Qu_",hi!$C$76),kt_dat_gg!$A$2:$YH$4218,Kt!$B151,0)</f>
        <v>296.52244962446144</v>
      </c>
      <c r="F151" s="156">
        <f>VLOOKUP(CONCATENATE($E$52,"_Qu_",hi!$C$76),kt_dat!$A$2:$DR$4218,Kt!$B151,0)</f>
        <v>297.79974600641316</v>
      </c>
      <c r="G151" s="107">
        <f>VLOOKUP(CONCATENATE($F$52,"_Qu_",hi!$C$76),kt_dat_gg!$A$2:$YH$4218,Kt!$B151,0)</f>
        <v>295.78261536766826</v>
      </c>
      <c r="H151" s="156">
        <f>VLOOKUP(CONCATENATE($G$52,"_Qu_",hi!$C$76),kt_dat!$A$2:$DR$4218,Kt!$B151,0)</f>
        <v>297.33017720822187</v>
      </c>
      <c r="I151" s="107">
        <f>VLOOKUP(CONCATENATE($H$52,"_Qu_",hi!$C$76),kt_dat_gg!$A$2:$YH$4218,Kt!$B151,0)</f>
        <v>309.44529524762555</v>
      </c>
      <c r="J151" s="156">
        <f>VLOOKUP(CONCATENATE($I$52,"_Qu_",hi!$C$76),kt_dat!$A$2:$DR$4218,Kt!$B151,0)</f>
        <v>310.25300201411375</v>
      </c>
      <c r="K151" s="107">
        <f>VLOOKUP(CONCATENATE($J$52,"_Qu_",hi!$C$76),kt_dat_gg!$A$2:$YH$4218,Kt!$B151,0)</f>
        <v>302.49819685401775</v>
      </c>
      <c r="L151" s="156">
        <f>VLOOKUP(CONCATENATE($K$52,"_Qu_",hi!$C$76),kt_dat!$A$2:$DR$4218,Kt!$B151,0)</f>
        <v>303.66219624198771</v>
      </c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>
        <f t="shared" si="3"/>
        <v>99</v>
      </c>
      <c r="C152" s="105" t="s">
        <v>4022</v>
      </c>
      <c r="D152" s="107"/>
      <c r="E152" s="102">
        <f>VLOOKUP(CONCATENATE($D$52,"_Qu_",hi!$C$76),kt_dat_gg!$A$2:$YH$4218,Kt!$B152,0)</f>
        <v>295.66037801021139</v>
      </c>
      <c r="F152" s="156">
        <f>VLOOKUP(CONCATENATE($E$52,"_Qu_",hi!$C$76),kt_dat!$A$2:$DR$4218,Kt!$B152,0)</f>
        <v>294.06094558974655</v>
      </c>
      <c r="G152" s="107">
        <f>VLOOKUP(CONCATENATE($F$52,"_Qu_",hi!$C$76),kt_dat_gg!$A$2:$YH$4218,Kt!$B152,0)</f>
        <v>295.86262065555707</v>
      </c>
      <c r="H152" s="156">
        <f>VLOOKUP(CONCATENATE($G$52,"_Qu_",hi!$C$76),kt_dat!$A$2:$DR$4218,Kt!$B152,0)</f>
        <v>295.70652388262346</v>
      </c>
      <c r="I152" s="107">
        <f>VLOOKUP(CONCATENATE($H$52,"_Qu_",hi!$C$76),kt_dat_gg!$A$2:$YH$4218,Kt!$B152,0)</f>
        <v>313.54731123957771</v>
      </c>
      <c r="J152" s="156">
        <f>VLOOKUP(CONCATENATE($I$52,"_Qu_",hi!$C$76),kt_dat!$A$2:$DR$4218,Kt!$B152,0)</f>
        <v>316.28008197743213</v>
      </c>
      <c r="K152" s="107">
        <f>VLOOKUP(CONCATENATE($J$52,"_Qu_",hi!$C$76),kt_dat_gg!$A$2:$YH$4218,Kt!$B152,0)</f>
        <v>304.45111032602472</v>
      </c>
      <c r="L152" s="156">
        <f>VLOOKUP(CONCATENATE($K$52,"_Qu_",hi!$C$76),kt_dat!$A$2:$DR$4218,Kt!$B152,0)</f>
        <v>305.5727194988408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>
        <f t="shared" si="3"/>
        <v>100</v>
      </c>
      <c r="C153" s="105" t="s">
        <v>4023</v>
      </c>
      <c r="D153" s="107"/>
      <c r="E153" s="102">
        <f>VLOOKUP(CONCATENATE($D$52,"_Qu_",hi!$C$76),kt_dat_gg!$A$2:$YH$4218,Kt!$B153,0)</f>
        <v>297.43704984641118</v>
      </c>
      <c r="F153" s="156">
        <f>VLOOKUP(CONCATENATE($E$52,"_Qu_",hi!$C$76),kt_dat!$A$2:$DR$4218,Kt!$B153,0)</f>
        <v>295.12044243447434</v>
      </c>
      <c r="G153" s="107">
        <f>VLOOKUP(CONCATENATE($F$52,"_Qu_",hi!$C$76),kt_dat_gg!$A$2:$YH$4218,Kt!$B153,0)</f>
        <v>295.99668097955657</v>
      </c>
      <c r="H153" s="156">
        <f>VLOOKUP(CONCATENATE($G$52,"_Qu_",hi!$C$76),kt_dat!$A$2:$DR$4218,Kt!$B153,0)</f>
        <v>294.55116087582587</v>
      </c>
      <c r="I153" s="107">
        <f>VLOOKUP(CONCATENATE($H$52,"_Qu_",hi!$C$76),kt_dat_gg!$A$2:$YH$4218,Kt!$B153,0)</f>
        <v>317.02601133852158</v>
      </c>
      <c r="J153" s="156">
        <f>VLOOKUP(CONCATENATE($I$52,"_Qu_",hi!$C$76),kt_dat!$A$2:$DR$4218,Kt!$B153,0)</f>
        <v>314.10884972718725</v>
      </c>
      <c r="K153" s="107">
        <f>VLOOKUP(CONCATENATE($J$52,"_Qu_",hi!$C$76),kt_dat_gg!$A$2:$YH$4218,Kt!$B153,0)</f>
        <v>306.35635041822366</v>
      </c>
      <c r="L153" s="156">
        <f>VLOOKUP(CONCATENATE($K$52,"_Qu_",hi!$C$76),kt_dat!$A$2:$DR$4218,Kt!$B153,0)</f>
        <v>304.1184152372457</v>
      </c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15" customHeight="1" x14ac:dyDescent="0.2">
      <c r="A154" s="12"/>
      <c r="B154" s="93">
        <f t="shared" si="3"/>
        <v>101</v>
      </c>
      <c r="C154" s="105" t="s">
        <v>4024</v>
      </c>
      <c r="D154" s="107"/>
      <c r="E154" s="102">
        <f>VLOOKUP(CONCATENATE($D$52,"_Qu_",hi!$C$76),kt_dat_gg!$A$2:$YH$4218,Kt!$B154,0)</f>
        <v>303.1297615150126</v>
      </c>
      <c r="F154" s="156">
        <f>VLOOKUP(CONCATENATE($E$52,"_Qu_",hi!$C$76),kt_dat!$A$2:$DR$4218,Kt!$B154,0)</f>
        <v>303.1297615150126</v>
      </c>
      <c r="G154" s="107">
        <f>VLOOKUP(CONCATENATE($F$52,"_Qu_",hi!$C$76),kt_dat_gg!$A$2:$YH$4218,Kt!$B154,0)</f>
        <v>297.73235818022033</v>
      </c>
      <c r="H154" s="156">
        <f>VLOOKUP(CONCATENATE($G$52,"_Qu_",hi!$C$76),kt_dat!$A$2:$DR$4218,Kt!$B154,0)</f>
        <v>297.73235818022033</v>
      </c>
      <c r="I154" s="107">
        <f>VLOOKUP(CONCATENATE($H$52,"_Qu_",hi!$C$76),kt_dat_gg!$A$2:$YH$4218,Kt!$B154,0)</f>
        <v>320.68910231094543</v>
      </c>
      <c r="J154" s="156">
        <f>VLOOKUP(CONCATENATE($I$52,"_Qu_",hi!$C$76),kt_dat!$A$2:$DR$4218,Kt!$B154,0)</f>
        <v>320.68910231094543</v>
      </c>
      <c r="K154" s="107">
        <f>VLOOKUP(CONCATENATE($J$52,"_Qu_",hi!$C$76),kt_dat_gg!$A$2:$YH$4218,Kt!$B154,0)</f>
        <v>309.37791651858453</v>
      </c>
      <c r="L154" s="156">
        <f>VLOOKUP(CONCATENATE($K$52,"_Qu_",hi!$C$76),kt_dat!$A$2:$DR$4218,Kt!$B154,0)</f>
        <v>309.37791651858453</v>
      </c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ht="15" customHeight="1" x14ac:dyDescent="0.2">
      <c r="A155" s="12"/>
      <c r="B155" s="93"/>
      <c r="C155" s="105"/>
      <c r="D155" s="107"/>
      <c r="E155" s="102"/>
      <c r="F155" s="156"/>
      <c r="G155" s="107"/>
      <c r="H155" s="140"/>
      <c r="I155" s="107"/>
      <c r="J155" s="140"/>
      <c r="K155" s="107"/>
      <c r="L155" s="140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15" customHeight="1" x14ac:dyDescent="0.2">
      <c r="A156" s="12"/>
      <c r="B156" s="93"/>
      <c r="C156" s="179" t="str">
        <f>C153&amp;" - "&amp;C154</f>
        <v>2023:4 - 2024:1</v>
      </c>
      <c r="D156" s="179"/>
      <c r="E156" s="101">
        <f t="shared" ref="E156:L156" si="4">E154/E153-1</f>
        <v>1.9139215076067417E-2</v>
      </c>
      <c r="F156" s="163">
        <f t="shared" si="4"/>
        <v>2.713915381282539E-2</v>
      </c>
      <c r="G156" s="101">
        <f t="shared" si="4"/>
        <v>5.8638400772597077E-3</v>
      </c>
      <c r="H156" s="163">
        <f t="shared" si="4"/>
        <v>1.0800151983565209E-2</v>
      </c>
      <c r="I156" s="101">
        <f t="shared" si="4"/>
        <v>1.1554543921988625E-2</v>
      </c>
      <c r="J156" s="163">
        <f t="shared" si="4"/>
        <v>2.0948956355331338E-2</v>
      </c>
      <c r="K156" s="101">
        <f t="shared" si="4"/>
        <v>9.8629132258429841E-3</v>
      </c>
      <c r="L156" s="163">
        <f t="shared" si="4"/>
        <v>1.7294254533175346E-2</v>
      </c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15" customHeight="1" x14ac:dyDescent="0.2">
      <c r="A157" s="12"/>
      <c r="B157" s="93"/>
      <c r="C157" s="179" t="str">
        <f>C150&amp;" - "&amp;C154</f>
        <v>2023:1 - 2024:1</v>
      </c>
      <c r="D157" s="179"/>
      <c r="E157" s="101">
        <f t="shared" ref="E157:L157" si="5">E154/E150-1</f>
        <v>1.9706555824035243E-2</v>
      </c>
      <c r="F157" s="163">
        <f t="shared" si="5"/>
        <v>1.8216267944380693E-2</v>
      </c>
      <c r="G157" s="101">
        <f t="shared" si="5"/>
        <v>9.1210675816508768E-3</v>
      </c>
      <c r="H157" s="163">
        <f t="shared" si="5"/>
        <v>1.1624477108807874E-2</v>
      </c>
      <c r="I157" s="101">
        <f t="shared" si="5"/>
        <v>5.0612030132407337E-2</v>
      </c>
      <c r="J157" s="163">
        <f t="shared" si="5"/>
        <v>6.257828108294361E-2</v>
      </c>
      <c r="K157" s="101">
        <f t="shared" si="5"/>
        <v>3.055980717110085E-2</v>
      </c>
      <c r="L157" s="163">
        <f t="shared" si="5"/>
        <v>3.7277052970785096E-2</v>
      </c>
      <c r="M157" s="9"/>
      <c r="N157" s="70"/>
      <c r="O157" s="70"/>
      <c r="P157" s="9"/>
      <c r="Q157" s="70"/>
      <c r="R157" s="70"/>
      <c r="S157" s="70"/>
      <c r="T157" s="70"/>
      <c r="U157" s="70"/>
      <c r="V157" s="70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4.5" customHeight="1" x14ac:dyDescent="0.2">
      <c r="A158" s="12"/>
      <c r="B158" s="75"/>
      <c r="C158" s="78"/>
      <c r="D158" s="78"/>
      <c r="E158" s="79"/>
      <c r="F158" s="77"/>
      <c r="G158" s="79"/>
      <c r="H158" s="77"/>
      <c r="I158" s="79"/>
      <c r="J158" s="79"/>
      <c r="K158" s="79"/>
      <c r="L158" s="20"/>
      <c r="M158" s="78"/>
      <c r="N158" s="70"/>
      <c r="O158" s="70"/>
      <c r="P158" s="9"/>
      <c r="Q158" s="70"/>
      <c r="R158" s="70"/>
      <c r="S158" s="70"/>
      <c r="T158" s="70"/>
      <c r="U158" s="70"/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</row>
    <row r="159" spans="1:105" x14ac:dyDescent="0.2">
      <c r="A159" s="12"/>
      <c r="B159" s="93"/>
      <c r="C159" s="142" t="str">
        <f>te!A112</f>
        <v>Glättung: Gleitend zentrierter Mittelwert über drei Quartale. Der aktuellste Datenpunkt ist provisorisch.</v>
      </c>
      <c r="D159" s="132"/>
      <c r="E159" s="132"/>
      <c r="F159" s="132"/>
      <c r="G159" s="132"/>
      <c r="H159" s="132"/>
      <c r="I159" s="132"/>
      <c r="J159" s="132"/>
      <c r="K159" s="132"/>
      <c r="L159" s="9"/>
      <c r="M159" s="9"/>
      <c r="N159" s="78"/>
      <c r="O159" s="79"/>
      <c r="P159" s="77"/>
      <c r="Q159" s="79"/>
      <c r="R159" s="77"/>
      <c r="S159" s="79"/>
      <c r="T159" s="79"/>
      <c r="U159" s="79"/>
      <c r="V159" s="70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x14ac:dyDescent="0.2">
      <c r="A160" s="12"/>
      <c r="B160" s="93"/>
      <c r="C160" s="154" t="str">
        <f>te!A11</f>
        <v>Quelle: Transaktionspreisindizes Fahrländer Partner.</v>
      </c>
      <c r="D160" s="154"/>
      <c r="E160" s="154"/>
      <c r="F160" s="154"/>
      <c r="G160" s="154"/>
      <c r="H160" s="154"/>
      <c r="I160" s="154"/>
      <c r="J160" s="154"/>
      <c r="K160" s="154"/>
      <c r="L160" s="9"/>
      <c r="M160" s="9"/>
      <c r="N160" s="70"/>
      <c r="O160" s="70"/>
      <c r="P160" s="9"/>
      <c r="Q160" s="70"/>
      <c r="R160" s="70"/>
      <c r="S160" s="70"/>
      <c r="T160" s="70"/>
      <c r="U160" s="70"/>
      <c r="V160" s="70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104" ht="30" customHeight="1" x14ac:dyDescent="0.2">
      <c r="A161" s="12"/>
      <c r="B161" s="93"/>
      <c r="C161" s="183"/>
      <c r="D161" s="183"/>
      <c r="E161" s="183"/>
      <c r="F161" s="183"/>
      <c r="G161" s="183"/>
      <c r="H161" s="183"/>
      <c r="I161" s="183"/>
      <c r="J161" s="183"/>
      <c r="K161" s="183"/>
      <c r="L161" s="9"/>
      <c r="M161" s="9"/>
      <c r="N161" s="70"/>
      <c r="O161" s="70"/>
      <c r="P161" s="9"/>
      <c r="Q161" s="70"/>
      <c r="R161" s="70"/>
      <c r="S161" s="70"/>
      <c r="T161" s="70"/>
      <c r="U161" s="70"/>
      <c r="V161" s="9"/>
      <c r="X161" s="12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</row>
    <row r="162" spans="1:104" ht="4.5" customHeight="1" x14ac:dyDescent="0.2">
      <c r="A162" s="12"/>
      <c r="B162" s="9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9"/>
      <c r="X162" s="12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</row>
    <row r="163" spans="1:104" ht="9.9499999999999993" customHeight="1" x14ac:dyDescent="0.2">
      <c r="A163" s="12"/>
      <c r="B163" s="10"/>
      <c r="C163" s="170" t="s">
        <v>55</v>
      </c>
      <c r="D163" s="170"/>
      <c r="E163" s="170"/>
      <c r="F163" s="170" t="str">
        <f>te!A12</f>
        <v>Transaktionspreis- und Baulandindizes für Wohneigentum</v>
      </c>
      <c r="G163" s="170"/>
      <c r="H163" s="170"/>
      <c r="I163" s="170"/>
      <c r="J163" s="170"/>
      <c r="K163" s="170"/>
      <c r="L163" s="170"/>
      <c r="M163" s="9"/>
      <c r="N163" s="9"/>
      <c r="O163" s="9"/>
      <c r="P163" s="9"/>
      <c r="Q163" s="9"/>
      <c r="R163" s="9"/>
      <c r="S163" s="9"/>
      <c r="T163" s="9"/>
      <c r="U163" s="130" t="str">
        <f>hi!$G$5</f>
        <v>1. Quartal 2024</v>
      </c>
      <c r="V163" s="9"/>
      <c r="X163" s="12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</row>
    <row r="164" spans="1:104" s="10" customFormat="1" ht="9.9499999999999993" customHeight="1" x14ac:dyDescent="0.2">
      <c r="A164" s="72"/>
      <c r="C164" s="170" t="s">
        <v>0</v>
      </c>
      <c r="D164" s="170"/>
      <c r="E164" s="170"/>
      <c r="W164" s="72"/>
      <c r="X164" s="12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</row>
    <row r="165" spans="1:104" s="9" customFormat="1" ht="8.1" customHeight="1" x14ac:dyDescent="0.2">
      <c r="A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10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10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10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10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10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s="9" customForma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s="9" customForma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s="9" customForma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s="9" customForma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x14ac:dyDescent="0.2">
      <c r="N214" s="12"/>
      <c r="O214" s="12"/>
      <c r="P214" s="12"/>
      <c r="Q214" s="12"/>
      <c r="R214" s="12"/>
      <c r="S214" s="12"/>
      <c r="T214" s="12"/>
      <c r="U214" s="12"/>
    </row>
  </sheetData>
  <mergeCells count="35">
    <mergeCell ref="C163:E163"/>
    <mergeCell ref="C164:E164"/>
    <mergeCell ref="C39:D39"/>
    <mergeCell ref="E56:I56"/>
    <mergeCell ref="C156:D156"/>
    <mergeCell ref="C157:D157"/>
    <mergeCell ref="F45:L45"/>
    <mergeCell ref="F163:L163"/>
    <mergeCell ref="E36:I36"/>
    <mergeCell ref="O36:S36"/>
    <mergeCell ref="C38:D38"/>
    <mergeCell ref="M38:N38"/>
    <mergeCell ref="C161:K161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phoneticPr fontId="2" type="noConversion"/>
  <conditionalFormatting sqref="C156:D157">
    <cfRule type="containsErrors" dxfId="305" priority="887">
      <formula>ISERROR(C156)</formula>
    </cfRule>
  </conditionalFormatting>
  <conditionalFormatting sqref="E36 J36:K36">
    <cfRule type="expression" dxfId="304" priority="1216" stopIfTrue="1">
      <formula>#N/A</formula>
    </cfRule>
    <cfRule type="containsErrors" dxfId="303" priority="1215">
      <formula>ISERROR(E36)</formula>
    </cfRule>
    <cfRule type="expression" dxfId="302" priority="1214" stopIfTrue="1">
      <formula>#N/A</formula>
    </cfRule>
    <cfRule type="containsErrors" dxfId="301" priority="1213">
      <formula>ISERROR(E36)</formula>
    </cfRule>
  </conditionalFormatting>
  <conditionalFormatting sqref="E56 J56:K56">
    <cfRule type="expression" dxfId="300" priority="1208" stopIfTrue="1">
      <formula>#N/A</formula>
    </cfRule>
    <cfRule type="containsErrors" dxfId="299" priority="1205">
      <formula>ISERROR(E56)</formula>
    </cfRule>
    <cfRule type="expression" dxfId="298" priority="1206" stopIfTrue="1">
      <formula>#N/A</formula>
    </cfRule>
    <cfRule type="containsErrors" dxfId="297" priority="1207">
      <formula>ISERROR(E56)</formula>
    </cfRule>
  </conditionalFormatting>
  <conditionalFormatting sqref="E58:E138 O58:O96">
    <cfRule type="containsErrors" dxfId="296" priority="1453">
      <formula>ISERROR(E58)</formula>
    </cfRule>
  </conditionalFormatting>
  <conditionalFormatting sqref="E139:E154">
    <cfRule type="expression" dxfId="295" priority="836" stopIfTrue="1">
      <formula>#N/A</formula>
    </cfRule>
    <cfRule type="containsErrors" dxfId="294" priority="835">
      <formula>ISERROR(E139)</formula>
    </cfRule>
    <cfRule type="expression" dxfId="293" priority="834" stopIfTrue="1">
      <formula>#N/A</formula>
    </cfRule>
    <cfRule type="containsErrors" dxfId="292" priority="833">
      <formula>ISERROR(E139)</formula>
    </cfRule>
    <cfRule type="expression" dxfId="291" priority="832" stopIfTrue="1">
      <formula>#N/A</formula>
    </cfRule>
    <cfRule type="containsErrors" dxfId="290" priority="831">
      <formula>ISERROR(E139)</formula>
    </cfRule>
  </conditionalFormatting>
  <conditionalFormatting sqref="E155">
    <cfRule type="expression" dxfId="289" priority="1458" stopIfTrue="1">
      <formula>#N/A</formula>
    </cfRule>
    <cfRule type="containsErrors" dxfId="288" priority="1457">
      <formula>ISERROR(E155)</formula>
    </cfRule>
  </conditionalFormatting>
  <conditionalFormatting sqref="E156:E157">
    <cfRule type="containsErrors" dxfId="287" priority="1279">
      <formula>ISERROR(E156)</formula>
    </cfRule>
    <cfRule type="expression" dxfId="286" priority="1278" stopIfTrue="1">
      <formula>#N/A</formula>
    </cfRule>
    <cfRule type="containsErrors" dxfId="285" priority="1277">
      <formula>ISERROR(E156)</formula>
    </cfRule>
    <cfRule type="containsErrors" dxfId="284" priority="1281">
      <formula>ISERROR(E156)</formula>
    </cfRule>
    <cfRule type="expression" dxfId="283" priority="1280" stopIfTrue="1">
      <formula>#N/A</formula>
    </cfRule>
    <cfRule type="expression" dxfId="282" priority="1282" stopIfTrue="1">
      <formula>#N/A</formula>
    </cfRule>
  </conditionalFormatting>
  <conditionalFormatting sqref="E58:F138">
    <cfRule type="expression" dxfId="281" priority="1366" stopIfTrue="1">
      <formula>#N/A</formula>
    </cfRule>
    <cfRule type="containsErrors" dxfId="280" priority="1365">
      <formula>ISERROR(E58)</formula>
    </cfRule>
  </conditionalFormatting>
  <conditionalFormatting sqref="E116:F116">
    <cfRule type="expression" dxfId="279" priority="1362" stopIfTrue="1">
      <formula>#N/A</formula>
    </cfRule>
    <cfRule type="containsErrors" dxfId="278" priority="1361">
      <formula>ISERROR(E116)</formula>
    </cfRule>
  </conditionalFormatting>
  <conditionalFormatting sqref="E116:F117">
    <cfRule type="expression" dxfId="277" priority="1358" stopIfTrue="1">
      <formula>#N/A</formula>
    </cfRule>
    <cfRule type="containsErrors" dxfId="276" priority="1357">
      <formula>ISERROR(E116)</formula>
    </cfRule>
  </conditionalFormatting>
  <conditionalFormatting sqref="E117:F118">
    <cfRule type="expression" dxfId="275" priority="1354" stopIfTrue="1">
      <formula>#N/A</formula>
    </cfRule>
    <cfRule type="containsErrors" dxfId="274" priority="1353">
      <formula>ISERROR(E117)</formula>
    </cfRule>
  </conditionalFormatting>
  <conditionalFormatting sqref="E118:F119">
    <cfRule type="containsErrors" dxfId="273" priority="1349">
      <formula>ISERROR(E118)</formula>
    </cfRule>
    <cfRule type="expression" dxfId="272" priority="1350" stopIfTrue="1">
      <formula>#N/A</formula>
    </cfRule>
  </conditionalFormatting>
  <conditionalFormatting sqref="E119:F120">
    <cfRule type="containsErrors" dxfId="271" priority="1345">
      <formula>ISERROR(E119)</formula>
    </cfRule>
    <cfRule type="expression" dxfId="270" priority="1346" stopIfTrue="1">
      <formula>#N/A</formula>
    </cfRule>
  </conditionalFormatting>
  <conditionalFormatting sqref="E120:F121">
    <cfRule type="containsErrors" dxfId="269" priority="1341">
      <formula>ISERROR(E120)</formula>
    </cfRule>
    <cfRule type="expression" dxfId="268" priority="1342" stopIfTrue="1">
      <formula>#N/A</formula>
    </cfRule>
  </conditionalFormatting>
  <conditionalFormatting sqref="E121:F122">
    <cfRule type="containsErrors" dxfId="267" priority="1337">
      <formula>ISERROR(E121)</formula>
    </cfRule>
    <cfRule type="expression" dxfId="266" priority="1338" stopIfTrue="1">
      <formula>#N/A</formula>
    </cfRule>
  </conditionalFormatting>
  <conditionalFormatting sqref="E122:F123">
    <cfRule type="expression" dxfId="265" priority="1334" stopIfTrue="1">
      <formula>#N/A</formula>
    </cfRule>
    <cfRule type="containsErrors" dxfId="264" priority="1333">
      <formula>ISERROR(E122)</formula>
    </cfRule>
  </conditionalFormatting>
  <conditionalFormatting sqref="E123:F124">
    <cfRule type="expression" dxfId="263" priority="1330" stopIfTrue="1">
      <formula>#N/A</formula>
    </cfRule>
    <cfRule type="containsErrors" dxfId="262" priority="1329">
      <formula>ISERROR(E123)</formula>
    </cfRule>
  </conditionalFormatting>
  <conditionalFormatting sqref="E124:F125">
    <cfRule type="expression" dxfId="261" priority="1326" stopIfTrue="1">
      <formula>#N/A</formula>
    </cfRule>
    <cfRule type="containsErrors" dxfId="260" priority="1325">
      <formula>ISERROR(E124)</formula>
    </cfRule>
  </conditionalFormatting>
  <conditionalFormatting sqref="E125:F126">
    <cfRule type="expression" dxfId="259" priority="1322" stopIfTrue="1">
      <formula>#N/A</formula>
    </cfRule>
    <cfRule type="containsErrors" dxfId="258" priority="1321">
      <formula>ISERROR(E125)</formula>
    </cfRule>
  </conditionalFormatting>
  <conditionalFormatting sqref="E126:F127">
    <cfRule type="expression" dxfId="257" priority="1318" stopIfTrue="1">
      <formula>#N/A</formula>
    </cfRule>
    <cfRule type="containsErrors" dxfId="256" priority="1317">
      <formula>ISERROR(E126)</formula>
    </cfRule>
  </conditionalFormatting>
  <conditionalFormatting sqref="E127:F128">
    <cfRule type="expression" dxfId="255" priority="1314" stopIfTrue="1">
      <formula>#N/A</formula>
    </cfRule>
    <cfRule type="containsErrors" dxfId="254" priority="1313">
      <formula>ISERROR(E127)</formula>
    </cfRule>
  </conditionalFormatting>
  <conditionalFormatting sqref="E128:F129">
    <cfRule type="expression" dxfId="253" priority="1310" stopIfTrue="1">
      <formula>#N/A</formula>
    </cfRule>
    <cfRule type="containsErrors" dxfId="252" priority="1309">
      <formula>ISERROR(E128)</formula>
    </cfRule>
  </conditionalFormatting>
  <conditionalFormatting sqref="E129:F130">
    <cfRule type="expression" dxfId="251" priority="1306" stopIfTrue="1">
      <formula>#N/A</formula>
    </cfRule>
    <cfRule type="containsErrors" dxfId="250" priority="1305">
      <formula>ISERROR(E129)</formula>
    </cfRule>
  </conditionalFormatting>
  <conditionalFormatting sqref="E130:F131">
    <cfRule type="containsErrors" dxfId="249" priority="1301">
      <formula>ISERROR(E130)</formula>
    </cfRule>
    <cfRule type="expression" dxfId="248" priority="1302" stopIfTrue="1">
      <formula>#N/A</formula>
    </cfRule>
  </conditionalFormatting>
  <conditionalFormatting sqref="E131:F132">
    <cfRule type="expression" dxfId="247" priority="1298" stopIfTrue="1">
      <formula>#N/A</formula>
    </cfRule>
    <cfRule type="containsErrors" dxfId="246" priority="1297">
      <formula>ISERROR(E131)</formula>
    </cfRule>
  </conditionalFormatting>
  <conditionalFormatting sqref="E132:F133">
    <cfRule type="expression" dxfId="245" priority="1294" stopIfTrue="1">
      <formula>#N/A</formula>
    </cfRule>
    <cfRule type="containsErrors" dxfId="244" priority="1293">
      <formula>ISERROR(E132)</formula>
    </cfRule>
  </conditionalFormatting>
  <conditionalFormatting sqref="E133:F138">
    <cfRule type="containsErrors" dxfId="243" priority="1289">
      <formula>ISERROR(E133)</formula>
    </cfRule>
    <cfRule type="expression" dxfId="242" priority="1290" stopIfTrue="1">
      <formula>#N/A</formula>
    </cfRule>
  </conditionalFormatting>
  <conditionalFormatting sqref="E134:F154">
    <cfRule type="containsErrors" dxfId="241" priority="827">
      <formula>ISERROR(E134)</formula>
    </cfRule>
    <cfRule type="expression" dxfId="240" priority="828" stopIfTrue="1">
      <formula>#N/A</formula>
    </cfRule>
  </conditionalFormatting>
  <conditionalFormatting sqref="E155:F155">
    <cfRule type="containsErrors" dxfId="239" priority="1369">
      <formula>ISERROR(E155)</formula>
    </cfRule>
    <cfRule type="expression" dxfId="238" priority="1370" stopIfTrue="1">
      <formula>#N/A</formula>
    </cfRule>
  </conditionalFormatting>
  <conditionalFormatting sqref="E156:F157">
    <cfRule type="containsErrors" dxfId="237" priority="1271">
      <formula>ISERROR(E156)</formula>
    </cfRule>
    <cfRule type="expression" dxfId="236" priority="1272" stopIfTrue="1">
      <formula>#N/A</formula>
    </cfRule>
  </conditionalFormatting>
  <conditionalFormatting sqref="E37:K37">
    <cfRule type="containsErrors" dxfId="235" priority="1564">
      <formula>ISERROR(E37)</formula>
    </cfRule>
    <cfRule type="expression" dxfId="234" priority="1565" stopIfTrue="1">
      <formula>#N/A</formula>
    </cfRule>
  </conditionalFormatting>
  <conditionalFormatting sqref="E37:K40">
    <cfRule type="expression" dxfId="233" priority="1567" stopIfTrue="1">
      <formula>#N/A</formula>
    </cfRule>
    <cfRule type="containsErrors" dxfId="232" priority="1566">
      <formula>ISERROR(E37)</formula>
    </cfRule>
  </conditionalFormatting>
  <conditionalFormatting sqref="E38:K40">
    <cfRule type="containsErrors" dxfId="231" priority="1578">
      <formula>ISERROR(E38)</formula>
    </cfRule>
    <cfRule type="expression" dxfId="230" priority="1579" stopIfTrue="1">
      <formula>#N/A</formula>
    </cfRule>
  </conditionalFormatting>
  <conditionalFormatting sqref="E158:K158">
    <cfRule type="containsErrors" dxfId="229" priority="1265">
      <formula>ISERROR(E158)</formula>
    </cfRule>
    <cfRule type="expression" dxfId="228" priority="1266" stopIfTrue="1">
      <formula>#N/A</formula>
    </cfRule>
    <cfRule type="containsErrors" dxfId="227" priority="1263">
      <formula>ISERROR(E158)</formula>
    </cfRule>
    <cfRule type="expression" dxfId="226" priority="1264" stopIfTrue="1">
      <formula>#N/A</formula>
    </cfRule>
  </conditionalFormatting>
  <conditionalFormatting sqref="F58:F138">
    <cfRule type="expression" dxfId="225" priority="1364" stopIfTrue="1">
      <formula>#N/A</formula>
    </cfRule>
    <cfRule type="containsErrors" dxfId="224" priority="1363">
      <formula>ISERROR(F58)</formula>
    </cfRule>
  </conditionalFormatting>
  <conditionalFormatting sqref="F139:F154">
    <cfRule type="containsErrors" dxfId="223" priority="821">
      <formula>ISERROR(F139)</formula>
    </cfRule>
    <cfRule type="expression" dxfId="222" priority="826" stopIfTrue="1">
      <formula>#N/A</formula>
    </cfRule>
    <cfRule type="containsErrors" dxfId="221" priority="825">
      <formula>ISERROR(F139)</formula>
    </cfRule>
    <cfRule type="expression" dxfId="220" priority="824" stopIfTrue="1">
      <formula>#N/A</formula>
    </cfRule>
    <cfRule type="expression" dxfId="219" priority="822" stopIfTrue="1">
      <formula>#N/A</formula>
    </cfRule>
    <cfRule type="containsErrors" dxfId="218" priority="823">
      <formula>ISERROR(F139)</formula>
    </cfRule>
  </conditionalFormatting>
  <conditionalFormatting sqref="F155:F157">
    <cfRule type="expression" dxfId="217" priority="1274" stopIfTrue="1">
      <formula>#N/A</formula>
    </cfRule>
    <cfRule type="containsErrors" dxfId="216" priority="1273">
      <formula>ISERROR(F155)</formula>
    </cfRule>
  </conditionalFormatting>
  <conditionalFormatting sqref="F156:F157">
    <cfRule type="expression" dxfId="215" priority="1270" stopIfTrue="1">
      <formula>#N/A</formula>
    </cfRule>
    <cfRule type="containsErrors" dxfId="214" priority="1269">
      <formula>ISERROR(F156)</formula>
    </cfRule>
  </conditionalFormatting>
  <conditionalFormatting sqref="F156:G157">
    <cfRule type="expression" dxfId="213" priority="42" stopIfTrue="1">
      <formula>#N/A</formula>
    </cfRule>
    <cfRule type="containsErrors" dxfId="212" priority="41">
      <formula>ISERROR(F156)</formula>
    </cfRule>
  </conditionalFormatting>
  <conditionalFormatting sqref="G156:G157">
    <cfRule type="expression" dxfId="211" priority="40" stopIfTrue="1">
      <formula>#N/A</formula>
    </cfRule>
    <cfRule type="containsErrors" dxfId="210" priority="39">
      <formula>ISERROR(G156)</formula>
    </cfRule>
  </conditionalFormatting>
  <conditionalFormatting sqref="G156:H157">
    <cfRule type="containsErrors" dxfId="209" priority="35">
      <formula>ISERROR(G156)</formula>
    </cfRule>
    <cfRule type="expression" dxfId="208" priority="36" stopIfTrue="1">
      <formula>#N/A</formula>
    </cfRule>
    <cfRule type="containsErrors" dxfId="207" priority="33">
      <formula>ISERROR(G156)</formula>
    </cfRule>
    <cfRule type="expression" dxfId="206" priority="34" stopIfTrue="1">
      <formula>#N/A</formula>
    </cfRule>
  </conditionalFormatting>
  <conditionalFormatting sqref="H58:H138">
    <cfRule type="expression" dxfId="205" priority="1204" stopIfTrue="1">
      <formula>#N/A</formula>
    </cfRule>
    <cfRule type="containsErrors" dxfId="204" priority="1203">
      <formula>ISERROR(H58)</formula>
    </cfRule>
    <cfRule type="expression" dxfId="203" priority="1202" stopIfTrue="1">
      <formula>#N/A</formula>
    </cfRule>
    <cfRule type="containsErrors" dxfId="202" priority="1201">
      <formula>ISERROR(H58)</formula>
    </cfRule>
  </conditionalFormatting>
  <conditionalFormatting sqref="H116">
    <cfRule type="expression" dxfId="201" priority="1200" stopIfTrue="1">
      <formula>#N/A</formula>
    </cfRule>
    <cfRule type="containsErrors" dxfId="200" priority="1199">
      <formula>ISERROR(H116)</formula>
    </cfRule>
  </conditionalFormatting>
  <conditionalFormatting sqref="H116:H117">
    <cfRule type="expression" dxfId="199" priority="1196" stopIfTrue="1">
      <formula>#N/A</formula>
    </cfRule>
    <cfRule type="containsErrors" dxfId="198" priority="1195">
      <formula>ISERROR(H116)</formula>
    </cfRule>
  </conditionalFormatting>
  <conditionalFormatting sqref="H117:H118">
    <cfRule type="expression" dxfId="197" priority="1192" stopIfTrue="1">
      <formula>#N/A</formula>
    </cfRule>
    <cfRule type="containsErrors" dxfId="196" priority="1191">
      <formula>ISERROR(H117)</formula>
    </cfRule>
  </conditionalFormatting>
  <conditionalFormatting sqref="H118:H119">
    <cfRule type="containsErrors" dxfId="195" priority="1187">
      <formula>ISERROR(H118)</formula>
    </cfRule>
    <cfRule type="expression" dxfId="194" priority="1188" stopIfTrue="1">
      <formula>#N/A</formula>
    </cfRule>
  </conditionalFormatting>
  <conditionalFormatting sqref="H119:H120">
    <cfRule type="expression" dxfId="193" priority="1184" stopIfTrue="1">
      <formula>#N/A</formula>
    </cfRule>
    <cfRule type="containsErrors" dxfId="192" priority="1183">
      <formula>ISERROR(H119)</formula>
    </cfRule>
  </conditionalFormatting>
  <conditionalFormatting sqref="H120:H121">
    <cfRule type="expression" dxfId="191" priority="1180" stopIfTrue="1">
      <formula>#N/A</formula>
    </cfRule>
    <cfRule type="containsErrors" dxfId="190" priority="1179">
      <formula>ISERROR(H120)</formula>
    </cfRule>
  </conditionalFormatting>
  <conditionalFormatting sqref="H121:H122">
    <cfRule type="expression" dxfId="189" priority="1176" stopIfTrue="1">
      <formula>#N/A</formula>
    </cfRule>
    <cfRule type="containsErrors" dxfId="188" priority="1175">
      <formula>ISERROR(H121)</formula>
    </cfRule>
  </conditionalFormatting>
  <conditionalFormatting sqref="H122:H123">
    <cfRule type="containsErrors" dxfId="187" priority="1171">
      <formula>ISERROR(H122)</formula>
    </cfRule>
    <cfRule type="expression" dxfId="186" priority="1172" stopIfTrue="1">
      <formula>#N/A</formula>
    </cfRule>
  </conditionalFormatting>
  <conditionalFormatting sqref="H123:H124">
    <cfRule type="expression" dxfId="185" priority="1168" stopIfTrue="1">
      <formula>#N/A</formula>
    </cfRule>
    <cfRule type="containsErrors" dxfId="184" priority="1167">
      <formula>ISERROR(H123)</formula>
    </cfRule>
  </conditionalFormatting>
  <conditionalFormatting sqref="H124:H125">
    <cfRule type="containsErrors" dxfId="183" priority="1163">
      <formula>ISERROR(H124)</formula>
    </cfRule>
    <cfRule type="expression" dxfId="182" priority="1164" stopIfTrue="1">
      <formula>#N/A</formula>
    </cfRule>
  </conditionalFormatting>
  <conditionalFormatting sqref="H125:H126">
    <cfRule type="expression" dxfId="181" priority="1160" stopIfTrue="1">
      <formula>#N/A</formula>
    </cfRule>
    <cfRule type="containsErrors" dxfId="180" priority="1159">
      <formula>ISERROR(H125)</formula>
    </cfRule>
  </conditionalFormatting>
  <conditionalFormatting sqref="H126:H127">
    <cfRule type="expression" dxfId="179" priority="1156" stopIfTrue="1">
      <formula>#N/A</formula>
    </cfRule>
    <cfRule type="containsErrors" dxfId="178" priority="1155">
      <formula>ISERROR(H126)</formula>
    </cfRule>
  </conditionalFormatting>
  <conditionalFormatting sqref="H127:H128">
    <cfRule type="expression" dxfId="177" priority="1152" stopIfTrue="1">
      <formula>#N/A</formula>
    </cfRule>
    <cfRule type="containsErrors" dxfId="176" priority="1151">
      <formula>ISERROR(H127)</formula>
    </cfRule>
  </conditionalFormatting>
  <conditionalFormatting sqref="H128:H129">
    <cfRule type="expression" dxfId="175" priority="1148" stopIfTrue="1">
      <formula>#N/A</formula>
    </cfRule>
    <cfRule type="containsErrors" dxfId="174" priority="1147">
      <formula>ISERROR(H128)</formula>
    </cfRule>
  </conditionalFormatting>
  <conditionalFormatting sqref="H129:H130">
    <cfRule type="expression" dxfId="173" priority="1144" stopIfTrue="1">
      <formula>#N/A</formula>
    </cfRule>
    <cfRule type="containsErrors" dxfId="172" priority="1143">
      <formula>ISERROR(H129)</formula>
    </cfRule>
  </conditionalFormatting>
  <conditionalFormatting sqref="H130:H131">
    <cfRule type="expression" dxfId="171" priority="1140" stopIfTrue="1">
      <formula>#N/A</formula>
    </cfRule>
    <cfRule type="containsErrors" dxfId="170" priority="1139">
      <formula>ISERROR(H130)</formula>
    </cfRule>
  </conditionalFormatting>
  <conditionalFormatting sqref="H131:H132">
    <cfRule type="expression" dxfId="169" priority="1136" stopIfTrue="1">
      <formula>#N/A</formula>
    </cfRule>
    <cfRule type="containsErrors" dxfId="168" priority="1135">
      <formula>ISERROR(H131)</formula>
    </cfRule>
  </conditionalFormatting>
  <conditionalFormatting sqref="H132:H133">
    <cfRule type="expression" dxfId="167" priority="1132" stopIfTrue="1">
      <formula>#N/A</formula>
    </cfRule>
    <cfRule type="containsErrors" dxfId="166" priority="1131">
      <formula>ISERROR(H132)</formula>
    </cfRule>
  </conditionalFormatting>
  <conditionalFormatting sqref="H133:H138">
    <cfRule type="expression" dxfId="165" priority="1128" stopIfTrue="1">
      <formula>#N/A</formula>
    </cfRule>
    <cfRule type="containsErrors" dxfId="164" priority="1127">
      <formula>ISERROR(H133)</formula>
    </cfRule>
  </conditionalFormatting>
  <conditionalFormatting sqref="H134:H154">
    <cfRule type="expression" dxfId="163" priority="820" stopIfTrue="1">
      <formula>#N/A</formula>
    </cfRule>
    <cfRule type="containsErrors" dxfId="162" priority="819">
      <formula>ISERROR(H134)</formula>
    </cfRule>
  </conditionalFormatting>
  <conditionalFormatting sqref="H139:H154">
    <cfRule type="containsErrors" dxfId="161" priority="813">
      <formula>ISERROR(H139)</formula>
    </cfRule>
    <cfRule type="expression" dxfId="160" priority="814" stopIfTrue="1">
      <formula>#N/A</formula>
    </cfRule>
    <cfRule type="containsErrors" dxfId="159" priority="815">
      <formula>ISERROR(H139)</formula>
    </cfRule>
    <cfRule type="expression" dxfId="158" priority="816" stopIfTrue="1">
      <formula>#N/A</formula>
    </cfRule>
    <cfRule type="containsErrors" dxfId="157" priority="817">
      <formula>ISERROR(H139)</formula>
    </cfRule>
    <cfRule type="expression" dxfId="156" priority="818" stopIfTrue="1">
      <formula>#N/A</formula>
    </cfRule>
  </conditionalFormatting>
  <conditionalFormatting sqref="H156:H157">
    <cfRule type="expression" dxfId="155" priority="32" stopIfTrue="1">
      <formula>#N/A</formula>
    </cfRule>
    <cfRule type="containsErrors" dxfId="154" priority="31">
      <formula>ISERROR(H156)</formula>
    </cfRule>
  </conditionalFormatting>
  <conditionalFormatting sqref="H156:I157">
    <cfRule type="containsErrors" dxfId="153" priority="27">
      <formula>ISERROR(H156)</formula>
    </cfRule>
    <cfRule type="expression" dxfId="152" priority="28" stopIfTrue="1">
      <formula>#N/A</formula>
    </cfRule>
  </conditionalFormatting>
  <conditionalFormatting sqref="I156:I157">
    <cfRule type="expression" dxfId="151" priority="26" stopIfTrue="1">
      <formula>#N/A</formula>
    </cfRule>
    <cfRule type="containsErrors" dxfId="150" priority="25">
      <formula>ISERROR(I156)</formula>
    </cfRule>
  </conditionalFormatting>
  <conditionalFormatting sqref="I156:J157">
    <cfRule type="containsErrors" dxfId="149" priority="21">
      <formula>ISERROR(I156)</formula>
    </cfRule>
    <cfRule type="expression" dxfId="148" priority="20" stopIfTrue="1">
      <formula>#N/A</formula>
    </cfRule>
    <cfRule type="expression" dxfId="147" priority="22" stopIfTrue="1">
      <formula>#N/A</formula>
    </cfRule>
    <cfRule type="containsErrors" dxfId="146" priority="19">
      <formula>ISERROR(I156)</formula>
    </cfRule>
  </conditionalFormatting>
  <conditionalFormatting sqref="J58:J138">
    <cfRule type="expression" dxfId="145" priority="1120" stopIfTrue="1">
      <formula>#N/A</formula>
    </cfRule>
    <cfRule type="containsErrors" dxfId="144" priority="1119">
      <formula>ISERROR(J58)</formula>
    </cfRule>
    <cfRule type="expression" dxfId="143" priority="1118" stopIfTrue="1">
      <formula>#N/A</formula>
    </cfRule>
    <cfRule type="containsErrors" dxfId="142" priority="1117">
      <formula>ISERROR(J58)</formula>
    </cfRule>
  </conditionalFormatting>
  <conditionalFormatting sqref="J116">
    <cfRule type="expression" dxfId="141" priority="1116" stopIfTrue="1">
      <formula>#N/A</formula>
    </cfRule>
    <cfRule type="containsErrors" dxfId="140" priority="1115">
      <formula>ISERROR(J116)</formula>
    </cfRule>
  </conditionalFormatting>
  <conditionalFormatting sqref="J116:J117">
    <cfRule type="containsErrors" dxfId="139" priority="1111">
      <formula>ISERROR(J116)</formula>
    </cfRule>
    <cfRule type="expression" dxfId="138" priority="1112" stopIfTrue="1">
      <formula>#N/A</formula>
    </cfRule>
  </conditionalFormatting>
  <conditionalFormatting sqref="J117:J118">
    <cfRule type="containsErrors" dxfId="137" priority="1107">
      <formula>ISERROR(J117)</formula>
    </cfRule>
    <cfRule type="expression" dxfId="136" priority="1108" stopIfTrue="1">
      <formula>#N/A</formula>
    </cfRule>
  </conditionalFormatting>
  <conditionalFormatting sqref="J118:J119">
    <cfRule type="containsErrors" dxfId="135" priority="1103">
      <formula>ISERROR(J118)</formula>
    </cfRule>
    <cfRule type="expression" dxfId="134" priority="1104" stopIfTrue="1">
      <formula>#N/A</formula>
    </cfRule>
  </conditionalFormatting>
  <conditionalFormatting sqref="J119:J120">
    <cfRule type="containsErrors" dxfId="133" priority="1099">
      <formula>ISERROR(J119)</formula>
    </cfRule>
    <cfRule type="expression" dxfId="132" priority="1100" stopIfTrue="1">
      <formula>#N/A</formula>
    </cfRule>
  </conditionalFormatting>
  <conditionalFormatting sqref="J120:J121">
    <cfRule type="containsErrors" dxfId="131" priority="1095">
      <formula>ISERROR(J120)</formula>
    </cfRule>
    <cfRule type="expression" dxfId="130" priority="1096" stopIfTrue="1">
      <formula>#N/A</formula>
    </cfRule>
  </conditionalFormatting>
  <conditionalFormatting sqref="J121:J122">
    <cfRule type="containsErrors" dxfId="129" priority="1091">
      <formula>ISERROR(J121)</formula>
    </cfRule>
    <cfRule type="expression" dxfId="128" priority="1092" stopIfTrue="1">
      <formula>#N/A</formula>
    </cfRule>
  </conditionalFormatting>
  <conditionalFormatting sqref="J122:J123">
    <cfRule type="containsErrors" dxfId="127" priority="1087">
      <formula>ISERROR(J122)</formula>
    </cfRule>
    <cfRule type="expression" dxfId="126" priority="1088" stopIfTrue="1">
      <formula>#N/A</formula>
    </cfRule>
  </conditionalFormatting>
  <conditionalFormatting sqref="J123:J124">
    <cfRule type="expression" dxfId="125" priority="1084" stopIfTrue="1">
      <formula>#N/A</formula>
    </cfRule>
    <cfRule type="containsErrors" dxfId="124" priority="1083">
      <formula>ISERROR(J123)</formula>
    </cfRule>
  </conditionalFormatting>
  <conditionalFormatting sqref="J124:J125">
    <cfRule type="expression" dxfId="123" priority="1080" stopIfTrue="1">
      <formula>#N/A</formula>
    </cfRule>
    <cfRule type="containsErrors" dxfId="122" priority="1079">
      <formula>ISERROR(J124)</formula>
    </cfRule>
  </conditionalFormatting>
  <conditionalFormatting sqref="J125:J126">
    <cfRule type="expression" dxfId="121" priority="1076" stopIfTrue="1">
      <formula>#N/A</formula>
    </cfRule>
    <cfRule type="containsErrors" dxfId="120" priority="1075">
      <formula>ISERROR(J125)</formula>
    </cfRule>
  </conditionalFormatting>
  <conditionalFormatting sqref="J126:J127">
    <cfRule type="expression" dxfId="119" priority="1072" stopIfTrue="1">
      <formula>#N/A</formula>
    </cfRule>
    <cfRule type="containsErrors" dxfId="118" priority="1071">
      <formula>ISERROR(J126)</formula>
    </cfRule>
  </conditionalFormatting>
  <conditionalFormatting sqref="J127:J128">
    <cfRule type="expression" dxfId="117" priority="1068" stopIfTrue="1">
      <formula>#N/A</formula>
    </cfRule>
    <cfRule type="containsErrors" dxfId="116" priority="1067">
      <formula>ISERROR(J127)</formula>
    </cfRule>
  </conditionalFormatting>
  <conditionalFormatting sqref="J128:J129">
    <cfRule type="expression" dxfId="115" priority="1064" stopIfTrue="1">
      <formula>#N/A</formula>
    </cfRule>
    <cfRule type="containsErrors" dxfId="114" priority="1063">
      <formula>ISERROR(J128)</formula>
    </cfRule>
  </conditionalFormatting>
  <conditionalFormatting sqref="J129:J130">
    <cfRule type="expression" dxfId="113" priority="1060" stopIfTrue="1">
      <formula>#N/A</formula>
    </cfRule>
    <cfRule type="containsErrors" dxfId="112" priority="1059">
      <formula>ISERROR(J129)</formula>
    </cfRule>
  </conditionalFormatting>
  <conditionalFormatting sqref="J130:J131">
    <cfRule type="expression" dxfId="111" priority="1056" stopIfTrue="1">
      <formula>#N/A</formula>
    </cfRule>
    <cfRule type="containsErrors" dxfId="110" priority="1055">
      <formula>ISERROR(J130)</formula>
    </cfRule>
  </conditionalFormatting>
  <conditionalFormatting sqref="J131:J132">
    <cfRule type="expression" dxfId="109" priority="1052" stopIfTrue="1">
      <formula>#N/A</formula>
    </cfRule>
    <cfRule type="containsErrors" dxfId="108" priority="1051">
      <formula>ISERROR(J131)</formula>
    </cfRule>
  </conditionalFormatting>
  <conditionalFormatting sqref="J132:J133">
    <cfRule type="expression" dxfId="107" priority="1048" stopIfTrue="1">
      <formula>#N/A</formula>
    </cfRule>
    <cfRule type="containsErrors" dxfId="106" priority="1047">
      <formula>ISERROR(J132)</formula>
    </cfRule>
  </conditionalFormatting>
  <conditionalFormatting sqref="J133:J138">
    <cfRule type="expression" dxfId="105" priority="1044" stopIfTrue="1">
      <formula>#N/A</formula>
    </cfRule>
    <cfRule type="containsErrors" dxfId="104" priority="1043">
      <formula>ISERROR(J133)</formula>
    </cfRule>
  </conditionalFormatting>
  <conditionalFormatting sqref="J134:J154">
    <cfRule type="expression" dxfId="103" priority="812" stopIfTrue="1">
      <formula>#N/A</formula>
    </cfRule>
    <cfRule type="containsErrors" dxfId="102" priority="811">
      <formula>ISERROR(J134)</formula>
    </cfRule>
  </conditionalFormatting>
  <conditionalFormatting sqref="J139:J154">
    <cfRule type="containsErrors" dxfId="101" priority="805">
      <formula>ISERROR(J139)</formula>
    </cfRule>
    <cfRule type="expression" dxfId="100" priority="806" stopIfTrue="1">
      <formula>#N/A</formula>
    </cfRule>
    <cfRule type="containsErrors" dxfId="99" priority="807">
      <formula>ISERROR(J139)</formula>
    </cfRule>
    <cfRule type="expression" dxfId="98" priority="808" stopIfTrue="1">
      <formula>#N/A</formula>
    </cfRule>
    <cfRule type="expression" dxfId="97" priority="810" stopIfTrue="1">
      <formula>#N/A</formula>
    </cfRule>
    <cfRule type="containsErrors" dxfId="96" priority="809">
      <formula>ISERROR(J139)</formula>
    </cfRule>
  </conditionalFormatting>
  <conditionalFormatting sqref="J156:J157">
    <cfRule type="containsErrors" dxfId="95" priority="17">
      <formula>ISERROR(J156)</formula>
    </cfRule>
    <cfRule type="expression" dxfId="94" priority="18" stopIfTrue="1">
      <formula>#N/A</formula>
    </cfRule>
  </conditionalFormatting>
  <conditionalFormatting sqref="J156:K157">
    <cfRule type="containsErrors" dxfId="93" priority="13">
      <formula>ISERROR(J156)</formula>
    </cfRule>
    <cfRule type="expression" dxfId="92" priority="14" stopIfTrue="1">
      <formula>#N/A</formula>
    </cfRule>
  </conditionalFormatting>
  <conditionalFormatting sqref="K156:K157">
    <cfRule type="containsErrors" dxfId="91" priority="11">
      <formula>ISERROR(K156)</formula>
    </cfRule>
    <cfRule type="expression" dxfId="90" priority="12" stopIfTrue="1">
      <formula>#N/A</formula>
    </cfRule>
  </conditionalFormatting>
  <conditionalFormatting sqref="K156:L157">
    <cfRule type="containsErrors" dxfId="89" priority="5">
      <formula>ISERROR(K156)</formula>
    </cfRule>
    <cfRule type="expression" dxfId="88" priority="6" stopIfTrue="1">
      <formula>#N/A</formula>
    </cfRule>
    <cfRule type="containsErrors" dxfId="87" priority="7">
      <formula>ISERROR(K156)</formula>
    </cfRule>
    <cfRule type="expression" dxfId="86" priority="8" stopIfTrue="1">
      <formula>#N/A</formula>
    </cfRule>
  </conditionalFormatting>
  <conditionalFormatting sqref="L58:L138">
    <cfRule type="expression" dxfId="85" priority="1036" stopIfTrue="1">
      <formula>#N/A</formula>
    </cfRule>
    <cfRule type="containsErrors" dxfId="84" priority="1035">
      <formula>ISERROR(L58)</formula>
    </cfRule>
    <cfRule type="containsErrors" dxfId="83" priority="1033">
      <formula>ISERROR(L58)</formula>
    </cfRule>
    <cfRule type="expression" dxfId="82" priority="1034" stopIfTrue="1">
      <formula>#N/A</formula>
    </cfRule>
  </conditionalFormatting>
  <conditionalFormatting sqref="L116">
    <cfRule type="expression" dxfId="81" priority="1032" stopIfTrue="1">
      <formula>#N/A</formula>
    </cfRule>
    <cfRule type="containsErrors" dxfId="80" priority="1031">
      <formula>ISERROR(L116)</formula>
    </cfRule>
  </conditionalFormatting>
  <conditionalFormatting sqref="L116:L117">
    <cfRule type="expression" dxfId="79" priority="1028" stopIfTrue="1">
      <formula>#N/A</formula>
    </cfRule>
    <cfRule type="containsErrors" dxfId="78" priority="1027">
      <formula>ISERROR(L116)</formula>
    </cfRule>
  </conditionalFormatting>
  <conditionalFormatting sqref="L117:L118">
    <cfRule type="expression" dxfId="77" priority="1024" stopIfTrue="1">
      <formula>#N/A</formula>
    </cfRule>
    <cfRule type="containsErrors" dxfId="76" priority="1023">
      <formula>ISERROR(L117)</formula>
    </cfRule>
  </conditionalFormatting>
  <conditionalFormatting sqref="L118:L119">
    <cfRule type="expression" dxfId="75" priority="1020" stopIfTrue="1">
      <formula>#N/A</formula>
    </cfRule>
    <cfRule type="containsErrors" dxfId="74" priority="1019">
      <formula>ISERROR(L118)</formula>
    </cfRule>
  </conditionalFormatting>
  <conditionalFormatting sqref="L119:L120">
    <cfRule type="expression" dxfId="73" priority="1016" stopIfTrue="1">
      <formula>#N/A</formula>
    </cfRule>
    <cfRule type="containsErrors" dxfId="72" priority="1015">
      <formula>ISERROR(L119)</formula>
    </cfRule>
  </conditionalFormatting>
  <conditionalFormatting sqref="L120:L121">
    <cfRule type="expression" dxfId="71" priority="1012" stopIfTrue="1">
      <formula>#N/A</formula>
    </cfRule>
    <cfRule type="containsErrors" dxfId="70" priority="1011">
      <formula>ISERROR(L120)</formula>
    </cfRule>
  </conditionalFormatting>
  <conditionalFormatting sqref="L121:L122">
    <cfRule type="expression" dxfId="69" priority="1008" stopIfTrue="1">
      <formula>#N/A</formula>
    </cfRule>
    <cfRule type="containsErrors" dxfId="68" priority="1007">
      <formula>ISERROR(L121)</formula>
    </cfRule>
  </conditionalFormatting>
  <conditionalFormatting sqref="L122:L123">
    <cfRule type="expression" dxfId="67" priority="1004" stopIfTrue="1">
      <formula>#N/A</formula>
    </cfRule>
    <cfRule type="containsErrors" dxfId="66" priority="1003">
      <formula>ISERROR(L122)</formula>
    </cfRule>
  </conditionalFormatting>
  <conditionalFormatting sqref="L123:L124">
    <cfRule type="expression" dxfId="65" priority="1000" stopIfTrue="1">
      <formula>#N/A</formula>
    </cfRule>
    <cfRule type="containsErrors" dxfId="64" priority="999">
      <formula>ISERROR(L123)</formula>
    </cfRule>
  </conditionalFormatting>
  <conditionalFormatting sqref="L124:L125">
    <cfRule type="expression" dxfId="63" priority="996" stopIfTrue="1">
      <formula>#N/A</formula>
    </cfRule>
    <cfRule type="containsErrors" dxfId="62" priority="995">
      <formula>ISERROR(L124)</formula>
    </cfRule>
  </conditionalFormatting>
  <conditionalFormatting sqref="L125:L126">
    <cfRule type="containsErrors" dxfId="61" priority="991">
      <formula>ISERROR(L125)</formula>
    </cfRule>
    <cfRule type="expression" dxfId="60" priority="992" stopIfTrue="1">
      <formula>#N/A</formula>
    </cfRule>
  </conditionalFormatting>
  <conditionalFormatting sqref="L126:L127">
    <cfRule type="expression" dxfId="59" priority="988" stopIfTrue="1">
      <formula>#N/A</formula>
    </cfRule>
    <cfRule type="containsErrors" dxfId="58" priority="987">
      <formula>ISERROR(L126)</formula>
    </cfRule>
  </conditionalFormatting>
  <conditionalFormatting sqref="L127:L128">
    <cfRule type="expression" dxfId="57" priority="984" stopIfTrue="1">
      <formula>#N/A</formula>
    </cfRule>
    <cfRule type="containsErrors" dxfId="56" priority="983">
      <formula>ISERROR(L127)</formula>
    </cfRule>
  </conditionalFormatting>
  <conditionalFormatting sqref="L128:L129">
    <cfRule type="containsErrors" dxfId="55" priority="979">
      <formula>ISERROR(L128)</formula>
    </cfRule>
    <cfRule type="expression" dxfId="54" priority="980" stopIfTrue="1">
      <formula>#N/A</formula>
    </cfRule>
  </conditionalFormatting>
  <conditionalFormatting sqref="L129:L130">
    <cfRule type="containsErrors" dxfId="53" priority="975">
      <formula>ISERROR(L129)</formula>
    </cfRule>
    <cfRule type="expression" dxfId="52" priority="976" stopIfTrue="1">
      <formula>#N/A</formula>
    </cfRule>
  </conditionalFormatting>
  <conditionalFormatting sqref="L130:L131">
    <cfRule type="containsErrors" dxfId="51" priority="971">
      <formula>ISERROR(L130)</formula>
    </cfRule>
    <cfRule type="expression" dxfId="50" priority="972" stopIfTrue="1">
      <formula>#N/A</formula>
    </cfRule>
  </conditionalFormatting>
  <conditionalFormatting sqref="L131:L132">
    <cfRule type="expression" dxfId="49" priority="968" stopIfTrue="1">
      <formula>#N/A</formula>
    </cfRule>
    <cfRule type="containsErrors" dxfId="48" priority="967">
      <formula>ISERROR(L131)</formula>
    </cfRule>
  </conditionalFormatting>
  <conditionalFormatting sqref="L132:L133">
    <cfRule type="expression" dxfId="47" priority="964" stopIfTrue="1">
      <formula>#N/A</formula>
    </cfRule>
    <cfRule type="containsErrors" dxfId="46" priority="963">
      <formula>ISERROR(L132)</formula>
    </cfRule>
  </conditionalFormatting>
  <conditionalFormatting sqref="L133:L138">
    <cfRule type="expression" dxfId="45" priority="960" stopIfTrue="1">
      <formula>#N/A</formula>
    </cfRule>
    <cfRule type="containsErrors" dxfId="44" priority="959">
      <formula>ISERROR(L133)</formula>
    </cfRule>
  </conditionalFormatting>
  <conditionalFormatting sqref="L134:L154">
    <cfRule type="expression" dxfId="43" priority="804" stopIfTrue="1">
      <formula>#N/A</formula>
    </cfRule>
    <cfRule type="containsErrors" dxfId="42" priority="803">
      <formula>ISERROR(L134)</formula>
    </cfRule>
  </conditionalFormatting>
  <conditionalFormatting sqref="L139:L154">
    <cfRule type="expression" dxfId="41" priority="798" stopIfTrue="1">
      <formula>#N/A</formula>
    </cfRule>
    <cfRule type="expression" dxfId="40" priority="802" stopIfTrue="1">
      <formula>#N/A</formula>
    </cfRule>
    <cfRule type="containsErrors" dxfId="39" priority="801">
      <formula>ISERROR(L139)</formula>
    </cfRule>
    <cfRule type="expression" dxfId="38" priority="800" stopIfTrue="1">
      <formula>#N/A</formula>
    </cfRule>
    <cfRule type="containsErrors" dxfId="37" priority="799">
      <formula>ISERROR(L139)</formula>
    </cfRule>
    <cfRule type="containsErrors" dxfId="36" priority="797">
      <formula>ISERROR(L139)</formula>
    </cfRule>
  </conditionalFormatting>
  <conditionalFormatting sqref="L156:L157">
    <cfRule type="expression" dxfId="35" priority="2" stopIfTrue="1">
      <formula>#N/A</formula>
    </cfRule>
    <cfRule type="containsErrors" dxfId="34" priority="3">
      <formula>ISERROR(L156)</formula>
    </cfRule>
    <cfRule type="containsErrors" dxfId="33" priority="1">
      <formula>ISERROR(L156)</formula>
    </cfRule>
    <cfRule type="expression" dxfId="32" priority="4" stopIfTrue="1">
      <formula>#N/A</formula>
    </cfRule>
  </conditionalFormatting>
  <conditionalFormatting sqref="N189">
    <cfRule type="expression" priority="1495">
      <formula>"istzahl($D$10)"</formula>
    </cfRule>
  </conditionalFormatting>
  <conditionalFormatting sqref="N98:U99">
    <cfRule type="containsErrors" dxfId="31" priority="217">
      <formula>ISERROR(N98)</formula>
    </cfRule>
  </conditionalFormatting>
  <conditionalFormatting sqref="O36 T36:U36">
    <cfRule type="containsErrors" dxfId="30" priority="1211">
      <formula>ISERROR(O36)</formula>
    </cfRule>
    <cfRule type="expression" dxfId="29" priority="1212" stopIfTrue="1">
      <formula>#N/A</formula>
    </cfRule>
    <cfRule type="containsErrors" dxfId="28" priority="1209">
      <formula>ISERROR(O36)</formula>
    </cfRule>
    <cfRule type="expression" dxfId="27" priority="1210" stopIfTrue="1">
      <formula>#N/A</formula>
    </cfRule>
  </conditionalFormatting>
  <conditionalFormatting sqref="O58">
    <cfRule type="containsErrors" dxfId="26" priority="589">
      <formula>ISERROR(O58)</formula>
    </cfRule>
    <cfRule type="expression" dxfId="25" priority="590" stopIfTrue="1">
      <formula>#N/A</formula>
    </cfRule>
  </conditionalFormatting>
  <conditionalFormatting sqref="O58:O96 E58:E138">
    <cfRule type="expression" dxfId="24" priority="1454" stopIfTrue="1">
      <formula>#N/A</formula>
    </cfRule>
  </conditionalFormatting>
  <conditionalFormatting sqref="O38:P39 R38:R39 T38:T39">
    <cfRule type="containsErrors" dxfId="23" priority="1570">
      <formula>ISERROR(O38)</formula>
    </cfRule>
    <cfRule type="expression" dxfId="22" priority="1571" stopIfTrue="1">
      <formula>#N/A</formula>
    </cfRule>
  </conditionalFormatting>
  <conditionalFormatting sqref="O38:R39">
    <cfRule type="expression" dxfId="21" priority="1228" stopIfTrue="1">
      <formula>#N/A</formula>
    </cfRule>
    <cfRule type="containsErrors" dxfId="20" priority="1227">
      <formula>ISERROR(O38)</formula>
    </cfRule>
  </conditionalFormatting>
  <conditionalFormatting sqref="O40:U40">
    <cfRule type="containsErrors" dxfId="19" priority="1572">
      <formula>ISERROR(O40)</formula>
    </cfRule>
    <cfRule type="expression" dxfId="18" priority="1573" stopIfTrue="1">
      <formula>#N/A</formula>
    </cfRule>
    <cfRule type="containsErrors" dxfId="17" priority="1574">
      <formula>ISERROR(O40)</formula>
    </cfRule>
    <cfRule type="expression" dxfId="16" priority="1575" stopIfTrue="1">
      <formula>#N/A</formula>
    </cfRule>
  </conditionalFormatting>
  <conditionalFormatting sqref="O98:U99">
    <cfRule type="expression" dxfId="15" priority="219" stopIfTrue="1">
      <formula>#N/A</formula>
    </cfRule>
    <cfRule type="containsErrors" dxfId="14" priority="218">
      <formula>ISERROR(O98)</formula>
    </cfRule>
  </conditionalFormatting>
  <conditionalFormatting sqref="O159:U159">
    <cfRule type="containsErrors" dxfId="13" priority="1261">
      <formula>ISERROR(O159)</formula>
    </cfRule>
    <cfRule type="expression" dxfId="12" priority="1260" stopIfTrue="1">
      <formula>#N/A</formula>
    </cfRule>
    <cfRule type="containsErrors" dxfId="11" priority="1259">
      <formula>ISERROR(O159)</formula>
    </cfRule>
    <cfRule type="expression" dxfId="10" priority="1262" stopIfTrue="1">
      <formula>#N/A</formula>
    </cfRule>
  </conditionalFormatting>
  <conditionalFormatting sqref="Q38:Q39">
    <cfRule type="expression" dxfId="9" priority="1226" stopIfTrue="1">
      <formula>#N/A</formula>
    </cfRule>
    <cfRule type="containsErrors" dxfId="8" priority="1225">
      <formula>ISERROR(Q38)</formula>
    </cfRule>
  </conditionalFormatting>
  <conditionalFormatting sqref="S38:S39">
    <cfRule type="expression" dxfId="7" priority="1222" stopIfTrue="1">
      <formula>#N/A</formula>
    </cfRule>
    <cfRule type="containsErrors" dxfId="6" priority="1221">
      <formula>ISERROR(S38)</formula>
    </cfRule>
  </conditionalFormatting>
  <conditionalFormatting sqref="S38:T39">
    <cfRule type="containsErrors" dxfId="5" priority="1223">
      <formula>ISERROR(S38)</formula>
    </cfRule>
    <cfRule type="expression" dxfId="4" priority="1224" stopIfTrue="1">
      <formula>#N/A</formula>
    </cfRule>
  </conditionalFormatting>
  <conditionalFormatting sqref="U38:U39">
    <cfRule type="containsErrors" dxfId="3" priority="1219">
      <formula>ISERROR(U38)</formula>
    </cfRule>
    <cfRule type="expression" dxfId="2" priority="1218" stopIfTrue="1">
      <formula>#N/A</formula>
    </cfRule>
    <cfRule type="containsErrors" dxfId="1" priority="1217">
      <formula>ISERROR(U38)</formula>
    </cfRule>
    <cfRule type="expression" dxfId="0" priority="1220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J328"/>
  <sheetViews>
    <sheetView workbookViewId="0">
      <pane xSplit="16485" ySplit="2490" topLeftCell="CT157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20.59765625" style="5" customWidth="1"/>
    <col min="2" max="55" width="11.19921875" style="5"/>
    <col min="56" max="58" width="12.69921875" style="5" bestFit="1" customWidth="1"/>
    <col min="59" max="16384" width="11.19921875" style="5"/>
  </cols>
  <sheetData>
    <row r="1" spans="1:114" ht="15" x14ac:dyDescent="0.25">
      <c r="A1" s="37" t="s">
        <v>3725</v>
      </c>
      <c r="B1" s="5" t="s">
        <v>253</v>
      </c>
      <c r="C1" s="5" t="s">
        <v>252</v>
      </c>
      <c r="D1" s="5" t="s">
        <v>245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6" t="s">
        <v>4024</v>
      </c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</row>
    <row r="2" spans="1:114" ht="15" x14ac:dyDescent="0.25">
      <c r="A2" s="7" t="str">
        <f t="shared" ref="A2:A33" si="0">CONCATENATE(B2,"_",C2,"_",D2)</f>
        <v>EFHg_QU_1</v>
      </c>
      <c r="B2" s="5" t="s">
        <v>251</v>
      </c>
      <c r="C2" s="5" t="s">
        <v>646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8">
        <v>268.49929163126211</v>
      </c>
      <c r="CT2" s="8">
        <v>272.1794753199174</v>
      </c>
      <c r="CU2" s="8">
        <v>273.65665106867061</v>
      </c>
      <c r="CV2" s="8">
        <v>276.62969599859355</v>
      </c>
      <c r="CW2" s="8">
        <v>284.49737971809816</v>
      </c>
      <c r="CX2" s="167"/>
      <c r="CY2" s="167"/>
      <c r="CZ2" s="167"/>
      <c r="DA2" s="168"/>
      <c r="DB2" s="168"/>
      <c r="DC2" s="8"/>
      <c r="DD2" s="8"/>
      <c r="DE2" s="8"/>
      <c r="DF2" s="8"/>
      <c r="DG2" s="8"/>
      <c r="DH2" s="8"/>
      <c r="DJ2" s="37"/>
    </row>
    <row r="3" spans="1:114" x14ac:dyDescent="0.2">
      <c r="A3" s="7" t="str">
        <f t="shared" si="0"/>
        <v>EFHg_QU_2</v>
      </c>
      <c r="B3" s="5" t="s">
        <v>251</v>
      </c>
      <c r="C3" s="5" t="s">
        <v>646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8">
        <v>189.50983481305752</v>
      </c>
      <c r="CT3" s="8">
        <v>192.14774348829442</v>
      </c>
      <c r="CU3" s="8">
        <v>192.91166833913627</v>
      </c>
      <c r="CV3" s="8">
        <v>196.15999243082919</v>
      </c>
      <c r="CW3" s="8">
        <v>201.28812990005929</v>
      </c>
      <c r="CX3" s="167"/>
      <c r="CY3" s="167"/>
      <c r="CZ3" s="167"/>
      <c r="DA3" s="168"/>
      <c r="DB3" s="168"/>
      <c r="DC3" s="8"/>
      <c r="DD3" s="8"/>
      <c r="DE3" s="8"/>
      <c r="DF3" s="8"/>
      <c r="DG3" s="8"/>
      <c r="DH3" s="8"/>
    </row>
    <row r="4" spans="1:114" x14ac:dyDescent="0.2">
      <c r="A4" s="7" t="str">
        <f t="shared" si="0"/>
        <v>EFHg_QU_3</v>
      </c>
      <c r="B4" s="5" t="s">
        <v>251</v>
      </c>
      <c r="C4" s="5" t="s">
        <v>646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8">
        <v>196.81315482902983</v>
      </c>
      <c r="CT4" s="8">
        <v>197.85093991163163</v>
      </c>
      <c r="CU4" s="8">
        <v>201.82714184769173</v>
      </c>
      <c r="CV4" s="8">
        <v>200.47544870709211</v>
      </c>
      <c r="CW4" s="8">
        <v>210.44361843900413</v>
      </c>
      <c r="CX4" s="167"/>
      <c r="CY4" s="167"/>
      <c r="CZ4" s="167"/>
      <c r="DA4" s="168"/>
      <c r="DB4" s="168"/>
      <c r="DC4" s="8"/>
      <c r="DD4" s="8"/>
      <c r="DE4" s="8"/>
      <c r="DF4" s="8"/>
      <c r="DG4" s="8"/>
      <c r="DH4" s="8"/>
    </row>
    <row r="5" spans="1:114" x14ac:dyDescent="0.2">
      <c r="A5" s="7" t="str">
        <f t="shared" si="0"/>
        <v>EFHg_QU_4</v>
      </c>
      <c r="B5" s="5" t="s">
        <v>251</v>
      </c>
      <c r="C5" s="5" t="s">
        <v>646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8">
        <v>190.40043337061863</v>
      </c>
      <c r="CT5" s="8">
        <v>188.80156547790327</v>
      </c>
      <c r="CU5" s="8">
        <v>195.06395860741722</v>
      </c>
      <c r="CV5" s="8">
        <v>196.0845281441012</v>
      </c>
      <c r="CW5" s="8">
        <v>199.2544640923266</v>
      </c>
      <c r="CX5" s="167"/>
      <c r="CY5" s="167"/>
      <c r="CZ5" s="167"/>
      <c r="DA5" s="168"/>
      <c r="DB5" s="168"/>
      <c r="DC5" s="8"/>
      <c r="DD5" s="8"/>
      <c r="DE5" s="8"/>
      <c r="DF5" s="8"/>
      <c r="DG5" s="8"/>
      <c r="DH5" s="8"/>
    </row>
    <row r="6" spans="1:114" x14ac:dyDescent="0.2">
      <c r="A6" s="7" t="str">
        <f t="shared" si="0"/>
        <v>EFHg_QU_5</v>
      </c>
      <c r="B6" s="5" t="s">
        <v>251</v>
      </c>
      <c r="C6" s="5" t="s">
        <v>646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8">
        <v>244.77015373440878</v>
      </c>
      <c r="CT6" s="8">
        <v>239.06131023020879</v>
      </c>
      <c r="CU6" s="8">
        <v>246.24902519477266</v>
      </c>
      <c r="CV6" s="8">
        <v>244.47978553293143</v>
      </c>
      <c r="CW6" s="8">
        <v>249.87166182299404</v>
      </c>
      <c r="CX6" s="167"/>
      <c r="CY6" s="167"/>
      <c r="CZ6" s="167"/>
      <c r="DA6" s="168"/>
      <c r="DB6" s="168"/>
      <c r="DC6" s="8"/>
      <c r="DD6" s="8"/>
      <c r="DE6" s="8"/>
      <c r="DF6" s="8"/>
      <c r="DG6" s="8"/>
      <c r="DH6" s="8"/>
    </row>
    <row r="7" spans="1:114" x14ac:dyDescent="0.2">
      <c r="A7" s="7" t="str">
        <f t="shared" si="0"/>
        <v>EFHg_QU_6</v>
      </c>
      <c r="B7" s="5" t="s">
        <v>251</v>
      </c>
      <c r="C7" s="5" t="s">
        <v>646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8">
        <v>205.92029167608189</v>
      </c>
      <c r="CT7" s="8">
        <v>207.9130074117229</v>
      </c>
      <c r="CU7" s="8">
        <v>214.45329626151718</v>
      </c>
      <c r="CV7" s="8">
        <v>212.56040450325253</v>
      </c>
      <c r="CW7" s="8">
        <v>215.88441052466351</v>
      </c>
      <c r="CX7" s="167"/>
      <c r="CY7" s="167"/>
      <c r="CZ7" s="167"/>
      <c r="DA7" s="168"/>
      <c r="DB7" s="168"/>
      <c r="DC7" s="8"/>
      <c r="DD7" s="8"/>
      <c r="DE7" s="8"/>
      <c r="DF7" s="8"/>
      <c r="DG7" s="8"/>
      <c r="DH7" s="8"/>
    </row>
    <row r="8" spans="1:114" x14ac:dyDescent="0.2">
      <c r="A8" s="7" t="str">
        <f t="shared" si="0"/>
        <v>EFHg_QU_7</v>
      </c>
      <c r="B8" s="5" t="s">
        <v>251</v>
      </c>
      <c r="C8" s="5" t="s">
        <v>646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8">
        <v>198.45046869482005</v>
      </c>
      <c r="CT8" s="8">
        <v>200.6865708135071</v>
      </c>
      <c r="CU8" s="8">
        <v>206.27455969098372</v>
      </c>
      <c r="CV8" s="8">
        <v>205.66900629851338</v>
      </c>
      <c r="CW8" s="8">
        <v>216.12214126611642</v>
      </c>
      <c r="CX8" s="167"/>
      <c r="CY8" s="167"/>
      <c r="CZ8" s="167"/>
      <c r="DA8" s="168"/>
      <c r="DB8" s="168"/>
      <c r="DC8" s="8"/>
      <c r="DD8" s="8"/>
      <c r="DE8" s="8"/>
      <c r="DF8" s="8"/>
      <c r="DG8" s="8"/>
      <c r="DH8" s="8"/>
    </row>
    <row r="9" spans="1:114" x14ac:dyDescent="0.2">
      <c r="A9" s="7" t="str">
        <f t="shared" si="0"/>
        <v>EFHg_QU_8</v>
      </c>
      <c r="B9" s="5" t="s">
        <v>251</v>
      </c>
      <c r="C9" s="5" t="s">
        <v>646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8">
        <v>179.67314944114747</v>
      </c>
      <c r="CT9" s="8">
        <v>182.07571353048223</v>
      </c>
      <c r="CU9" s="8">
        <v>187.17403495476134</v>
      </c>
      <c r="CV9" s="8">
        <v>185.10687135721494</v>
      </c>
      <c r="CW9" s="8">
        <v>186.34721970701401</v>
      </c>
      <c r="CX9" s="167"/>
      <c r="CY9" s="167"/>
      <c r="CZ9" s="167"/>
      <c r="DA9" s="168"/>
      <c r="DB9" s="168"/>
      <c r="DC9" s="8"/>
      <c r="DD9" s="8"/>
      <c r="DE9" s="8"/>
      <c r="DF9" s="8"/>
      <c r="DG9" s="8"/>
      <c r="DH9" s="8"/>
    </row>
    <row r="10" spans="1:114" x14ac:dyDescent="0.2">
      <c r="A10" s="7" t="str">
        <f t="shared" si="0"/>
        <v>EFHt_QU_1</v>
      </c>
      <c r="B10" s="5" t="s">
        <v>3652</v>
      </c>
      <c r="C10" s="5" t="s">
        <v>646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8">
        <v>269.68252142523556</v>
      </c>
      <c r="CT10" s="8">
        <v>276.34346577950367</v>
      </c>
      <c r="CU10" s="8">
        <v>278.19704573450042</v>
      </c>
      <c r="CV10" s="8">
        <v>281.32869066930238</v>
      </c>
      <c r="CW10" s="8">
        <v>286.16759571504662</v>
      </c>
      <c r="CX10" s="167"/>
      <c r="CY10" s="167"/>
      <c r="CZ10" s="167"/>
      <c r="DA10" s="168"/>
      <c r="DB10" s="168"/>
      <c r="DC10" s="8"/>
      <c r="DD10" s="8"/>
      <c r="DE10" s="8"/>
      <c r="DF10" s="8"/>
      <c r="DG10" s="8"/>
      <c r="DH10" s="8"/>
    </row>
    <row r="11" spans="1:114" x14ac:dyDescent="0.2">
      <c r="A11" s="7" t="str">
        <f t="shared" si="0"/>
        <v>EFHt_QU_2</v>
      </c>
      <c r="B11" s="5" t="s">
        <v>3652</v>
      </c>
      <c r="C11" s="5" t="s">
        <v>646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8">
        <v>190.76102720119303</v>
      </c>
      <c r="CT11" s="8">
        <v>195.51703373251556</v>
      </c>
      <c r="CU11" s="8">
        <v>196.6954631595153</v>
      </c>
      <c r="CV11" s="8">
        <v>200.11469327072774</v>
      </c>
      <c r="CW11" s="8">
        <v>203.14473146233766</v>
      </c>
      <c r="CX11" s="167"/>
      <c r="CY11" s="167"/>
      <c r="CZ11" s="167"/>
      <c r="DA11" s="168"/>
      <c r="DB11" s="168"/>
      <c r="DC11" s="8"/>
      <c r="DD11" s="8"/>
      <c r="DE11" s="8"/>
      <c r="DF11" s="8"/>
      <c r="DG11" s="8"/>
      <c r="DH11" s="8"/>
    </row>
    <row r="12" spans="1:114" x14ac:dyDescent="0.2">
      <c r="A12" s="7" t="str">
        <f t="shared" si="0"/>
        <v>EFHt_QU_3</v>
      </c>
      <c r="B12" s="5" t="s">
        <v>3652</v>
      </c>
      <c r="C12" s="5" t="s">
        <v>646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8">
        <v>197.37754157162934</v>
      </c>
      <c r="CT12" s="8">
        <v>200.63086554721843</v>
      </c>
      <c r="CU12" s="8">
        <v>204.99854871115124</v>
      </c>
      <c r="CV12" s="8">
        <v>203.6526240605474</v>
      </c>
      <c r="CW12" s="8">
        <v>211.37394452776519</v>
      </c>
      <c r="CX12" s="167"/>
      <c r="CY12" s="167"/>
      <c r="CZ12" s="167"/>
      <c r="DA12" s="168"/>
      <c r="DB12" s="168"/>
      <c r="DC12" s="8"/>
      <c r="DD12" s="8"/>
      <c r="DE12" s="8"/>
      <c r="DF12" s="8"/>
      <c r="DG12" s="8"/>
      <c r="DH12" s="8"/>
    </row>
    <row r="13" spans="1:114" x14ac:dyDescent="0.2">
      <c r="A13" s="7" t="str">
        <f t="shared" si="0"/>
        <v>EFHt_QU_4</v>
      </c>
      <c r="B13" s="5" t="s">
        <v>3652</v>
      </c>
      <c r="C13" s="5" t="s">
        <v>646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8">
        <v>191.42057645494711</v>
      </c>
      <c r="CT13" s="8">
        <v>191.6218417717127</v>
      </c>
      <c r="CU13" s="8">
        <v>198.31760755874737</v>
      </c>
      <c r="CV13" s="8">
        <v>199.10694314148373</v>
      </c>
      <c r="CW13" s="8">
        <v>200.24341293430999</v>
      </c>
      <c r="CX13" s="167"/>
      <c r="CY13" s="167"/>
      <c r="CZ13" s="167"/>
      <c r="DA13" s="168"/>
      <c r="DB13" s="168"/>
      <c r="DC13" s="8"/>
      <c r="DD13" s="8"/>
      <c r="DE13" s="8"/>
      <c r="DF13" s="8"/>
      <c r="DG13" s="8"/>
      <c r="DH13" s="8"/>
    </row>
    <row r="14" spans="1:114" x14ac:dyDescent="0.2">
      <c r="A14" s="7" t="str">
        <f t="shared" si="0"/>
        <v>EFHt_QU_5</v>
      </c>
      <c r="B14" s="5" t="s">
        <v>3652</v>
      </c>
      <c r="C14" s="5" t="s">
        <v>646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8">
        <v>243.33090477183518</v>
      </c>
      <c r="CT14" s="8">
        <v>240.51337737093772</v>
      </c>
      <c r="CU14" s="8">
        <v>248.44572950880413</v>
      </c>
      <c r="CV14" s="8">
        <v>246.53382364385305</v>
      </c>
      <c r="CW14" s="8">
        <v>249.08605945408527</v>
      </c>
      <c r="CX14" s="167"/>
      <c r="CY14" s="167"/>
      <c r="CZ14" s="167"/>
      <c r="DA14" s="168"/>
      <c r="DB14" s="168"/>
      <c r="DC14" s="8"/>
      <c r="DD14" s="8"/>
      <c r="DE14" s="8"/>
      <c r="DF14" s="8"/>
      <c r="DG14" s="8"/>
      <c r="DH14" s="8"/>
    </row>
    <row r="15" spans="1:114" x14ac:dyDescent="0.2">
      <c r="A15" s="7" t="str">
        <f t="shared" si="0"/>
        <v>EFHt_QU_6</v>
      </c>
      <c r="B15" s="5" t="s">
        <v>3652</v>
      </c>
      <c r="C15" s="5" t="s">
        <v>646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8">
        <v>206.07104880819315</v>
      </c>
      <c r="CT15" s="8">
        <v>210.09934883552526</v>
      </c>
      <c r="CU15" s="8">
        <v>217.30947229405606</v>
      </c>
      <c r="CV15" s="8">
        <v>215.46664241318277</v>
      </c>
      <c r="CW15" s="8">
        <v>216.70429936027995</v>
      </c>
      <c r="CX15" s="167"/>
      <c r="CY15" s="167"/>
      <c r="CZ15" s="167"/>
      <c r="DA15" s="168"/>
      <c r="DB15" s="168"/>
      <c r="DC15" s="8"/>
      <c r="DD15" s="8"/>
      <c r="DE15" s="8"/>
      <c r="DF15" s="8"/>
      <c r="DG15" s="8"/>
      <c r="DH15" s="8"/>
    </row>
    <row r="16" spans="1:114" x14ac:dyDescent="0.2">
      <c r="A16" s="7" t="str">
        <f t="shared" si="0"/>
        <v>EFHt_QU_7</v>
      </c>
      <c r="B16" s="5" t="s">
        <v>3652</v>
      </c>
      <c r="C16" s="5" t="s">
        <v>646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8">
        <v>199.54349392185009</v>
      </c>
      <c r="CT16" s="8">
        <v>203.97988990595155</v>
      </c>
      <c r="CU16" s="8">
        <v>209.96988595535561</v>
      </c>
      <c r="CV16" s="8">
        <v>209.54855547114909</v>
      </c>
      <c r="CW16" s="8">
        <v>217.83016691299534</v>
      </c>
      <c r="CX16" s="167"/>
      <c r="CY16" s="167"/>
      <c r="CZ16" s="167"/>
      <c r="DA16" s="168"/>
      <c r="DB16" s="168"/>
      <c r="DC16" s="8"/>
      <c r="DD16" s="8"/>
      <c r="DE16" s="8"/>
      <c r="DF16" s="8"/>
      <c r="DG16" s="8"/>
      <c r="DH16" s="8"/>
    </row>
    <row r="17" spans="1:112" x14ac:dyDescent="0.2">
      <c r="A17" s="7" t="str">
        <f t="shared" si="0"/>
        <v>EFHt_QU_8</v>
      </c>
      <c r="B17" s="5" t="s">
        <v>3652</v>
      </c>
      <c r="C17" s="5" t="s">
        <v>646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8">
        <v>180.25586050935621</v>
      </c>
      <c r="CT17" s="8">
        <v>184.63723664132411</v>
      </c>
      <c r="CU17" s="8">
        <v>190.28523377275849</v>
      </c>
      <c r="CV17" s="8">
        <v>188.38112685021997</v>
      </c>
      <c r="CW17" s="8">
        <v>187.68663194211237</v>
      </c>
      <c r="CX17" s="167"/>
      <c r="CY17" s="167"/>
      <c r="CZ17" s="167"/>
      <c r="DA17" s="168"/>
      <c r="DB17" s="168"/>
      <c r="DC17" s="8"/>
      <c r="DD17" s="8"/>
      <c r="DE17" s="8"/>
      <c r="DF17" s="8"/>
      <c r="DG17" s="8"/>
      <c r="DH17" s="8"/>
    </row>
    <row r="18" spans="1:112" x14ac:dyDescent="0.2">
      <c r="A18" s="7" t="str">
        <f t="shared" si="0"/>
        <v>EFHm_QU_1</v>
      </c>
      <c r="B18" s="5" t="s">
        <v>250</v>
      </c>
      <c r="C18" s="5" t="s">
        <v>646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8">
        <v>263.28617726430627</v>
      </c>
      <c r="CT18" s="8">
        <v>271.18338089400322</v>
      </c>
      <c r="CU18" s="8">
        <v>273.946321393407</v>
      </c>
      <c r="CV18" s="8">
        <v>275.86631720007881</v>
      </c>
      <c r="CW18" s="8">
        <v>277.52504409661037</v>
      </c>
      <c r="CX18" s="167"/>
      <c r="CY18" s="167"/>
      <c r="CZ18" s="167"/>
      <c r="DA18" s="168"/>
      <c r="DB18" s="168"/>
      <c r="DC18" s="8"/>
      <c r="DD18" s="8"/>
      <c r="DE18" s="8"/>
      <c r="DF18" s="8"/>
      <c r="DG18" s="8"/>
      <c r="DH18" s="8"/>
    </row>
    <row r="19" spans="1:112" x14ac:dyDescent="0.2">
      <c r="A19" s="7" t="str">
        <f t="shared" si="0"/>
        <v>EFHm_QU_2</v>
      </c>
      <c r="B19" s="5" t="s">
        <v>250</v>
      </c>
      <c r="C19" s="5" t="s">
        <v>646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8">
        <v>186.63240990670801</v>
      </c>
      <c r="CT19" s="8">
        <v>192.24918211982748</v>
      </c>
      <c r="CU19" s="8">
        <v>194.3580285096358</v>
      </c>
      <c r="CV19" s="8">
        <v>196.91820691993911</v>
      </c>
      <c r="CW19" s="8">
        <v>197.69832746727468</v>
      </c>
      <c r="CX19" s="167"/>
      <c r="CY19" s="167"/>
      <c r="CZ19" s="167"/>
      <c r="DA19" s="168"/>
      <c r="DB19" s="168"/>
      <c r="DC19" s="8"/>
      <c r="DD19" s="8"/>
      <c r="DE19" s="8"/>
      <c r="DF19" s="8"/>
      <c r="DG19" s="8"/>
      <c r="DH19" s="8"/>
    </row>
    <row r="20" spans="1:112" x14ac:dyDescent="0.2">
      <c r="A20" s="7" t="str">
        <f t="shared" si="0"/>
        <v>EFHm_QU_3</v>
      </c>
      <c r="B20" s="5" t="s">
        <v>250</v>
      </c>
      <c r="C20" s="5" t="s">
        <v>646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8">
        <v>192.29701570802493</v>
      </c>
      <c r="CT20" s="8">
        <v>196.49430180790316</v>
      </c>
      <c r="CU20" s="8">
        <v>201.44164431373514</v>
      </c>
      <c r="CV20" s="8">
        <v>199.16186964083141</v>
      </c>
      <c r="CW20" s="8">
        <v>204.40514909728984</v>
      </c>
      <c r="CX20" s="167"/>
      <c r="CY20" s="167"/>
      <c r="CZ20" s="167"/>
      <c r="DA20" s="168"/>
      <c r="DB20" s="168"/>
      <c r="DC20" s="8"/>
      <c r="DD20" s="8"/>
      <c r="DE20" s="8"/>
      <c r="DF20" s="8"/>
      <c r="DG20" s="8"/>
      <c r="DH20" s="8"/>
    </row>
    <row r="21" spans="1:112" x14ac:dyDescent="0.2">
      <c r="A21" s="7" t="str">
        <f t="shared" si="0"/>
        <v>EFHm_QU_4</v>
      </c>
      <c r="B21" s="5" t="s">
        <v>250</v>
      </c>
      <c r="C21" s="5" t="s">
        <v>646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8">
        <v>188.01153624706649</v>
      </c>
      <c r="CT21" s="8">
        <v>188.50701945123043</v>
      </c>
      <c r="CU21" s="8">
        <v>195.67401746908882</v>
      </c>
      <c r="CV21" s="8">
        <v>195.08703987310611</v>
      </c>
      <c r="CW21" s="8">
        <v>194.71402155411127</v>
      </c>
      <c r="CX21" s="167"/>
      <c r="CY21" s="167"/>
      <c r="CZ21" s="167"/>
      <c r="DA21" s="168"/>
      <c r="DB21" s="168"/>
      <c r="DC21" s="8"/>
      <c r="DD21" s="8"/>
      <c r="DE21" s="8"/>
      <c r="DF21" s="8"/>
      <c r="DG21" s="8"/>
      <c r="DH21" s="8"/>
    </row>
    <row r="22" spans="1:112" x14ac:dyDescent="0.2">
      <c r="A22" s="7" t="str">
        <f t="shared" si="0"/>
        <v>EFHm_QU_5</v>
      </c>
      <c r="B22" s="5" t="s">
        <v>250</v>
      </c>
      <c r="C22" s="5" t="s">
        <v>646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8">
        <v>235.45826409945599</v>
      </c>
      <c r="CT22" s="8">
        <v>234.56696718528428</v>
      </c>
      <c r="CU22" s="8">
        <v>243.5125690015426</v>
      </c>
      <c r="CV22" s="8">
        <v>240.45963492425204</v>
      </c>
      <c r="CW22" s="8">
        <v>240.22022422867423</v>
      </c>
      <c r="CX22" s="167"/>
      <c r="CY22" s="167"/>
      <c r="CZ22" s="167"/>
      <c r="DA22" s="168"/>
      <c r="DB22" s="168"/>
      <c r="DC22" s="8"/>
      <c r="DD22" s="8"/>
      <c r="DE22" s="8"/>
      <c r="DF22" s="8"/>
      <c r="DG22" s="8"/>
      <c r="DH22" s="8"/>
    </row>
    <row r="23" spans="1:112" x14ac:dyDescent="0.2">
      <c r="A23" s="7" t="str">
        <f t="shared" si="0"/>
        <v>EFHm_QU_6</v>
      </c>
      <c r="B23" s="5" t="s">
        <v>250</v>
      </c>
      <c r="C23" s="5" t="s">
        <v>646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8">
        <v>201.59572377885144</v>
      </c>
      <c r="CT23" s="8">
        <v>206.98981863597544</v>
      </c>
      <c r="CU23" s="8">
        <v>215.48233916520334</v>
      </c>
      <c r="CV23" s="8">
        <v>212.71853970411306</v>
      </c>
      <c r="CW23" s="8">
        <v>211.53578748187067</v>
      </c>
      <c r="CX23" s="167"/>
      <c r="CY23" s="167"/>
      <c r="CZ23" s="167"/>
      <c r="DA23" s="168"/>
      <c r="DB23" s="168"/>
      <c r="DC23" s="8"/>
      <c r="DD23" s="8"/>
      <c r="DE23" s="8"/>
      <c r="DF23" s="8"/>
      <c r="DG23" s="8"/>
      <c r="DH23" s="8"/>
    </row>
    <row r="24" spans="1:112" x14ac:dyDescent="0.2">
      <c r="A24" s="7" t="str">
        <f t="shared" si="0"/>
        <v>EFHm_QU_7</v>
      </c>
      <c r="B24" s="5" t="s">
        <v>250</v>
      </c>
      <c r="C24" s="5" t="s">
        <v>646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8">
        <v>195.53142054229636</v>
      </c>
      <c r="CT24" s="8">
        <v>200.81185595796293</v>
      </c>
      <c r="CU24" s="8">
        <v>207.49977474887453</v>
      </c>
      <c r="CV24" s="8">
        <v>206.27945756269614</v>
      </c>
      <c r="CW24" s="8">
        <v>212.18046683069454</v>
      </c>
      <c r="CX24" s="167"/>
      <c r="CY24" s="167"/>
      <c r="CZ24" s="167"/>
      <c r="DA24" s="168"/>
      <c r="DB24" s="168"/>
      <c r="DC24" s="8"/>
      <c r="DD24" s="8"/>
      <c r="DE24" s="8"/>
      <c r="DF24" s="8"/>
      <c r="DG24" s="8"/>
      <c r="DH24" s="8"/>
    </row>
    <row r="25" spans="1:112" x14ac:dyDescent="0.2">
      <c r="A25" s="7" t="str">
        <f t="shared" si="0"/>
        <v>EFHm_QU_8</v>
      </c>
      <c r="B25" s="5" t="s">
        <v>250</v>
      </c>
      <c r="C25" s="5" t="s">
        <v>646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8">
        <v>175.59164251934095</v>
      </c>
      <c r="CT25" s="8">
        <v>180.70839936791586</v>
      </c>
      <c r="CU25" s="8">
        <v>187.2449786180261</v>
      </c>
      <c r="CV25" s="8">
        <v>184.81273133118299</v>
      </c>
      <c r="CW25" s="8">
        <v>182.12956464184026</v>
      </c>
      <c r="CX25" s="167"/>
      <c r="CY25" s="167"/>
      <c r="CZ25" s="167"/>
      <c r="DA25" s="168"/>
      <c r="DB25" s="168"/>
      <c r="DC25" s="8"/>
      <c r="DD25" s="8"/>
      <c r="DE25" s="8"/>
      <c r="DF25" s="8"/>
      <c r="DG25" s="8"/>
      <c r="DH25" s="8"/>
    </row>
    <row r="26" spans="1:112" x14ac:dyDescent="0.2">
      <c r="A26" s="7" t="str">
        <f t="shared" si="0"/>
        <v>EFHu_QU_1</v>
      </c>
      <c r="B26" s="5" t="s">
        <v>249</v>
      </c>
      <c r="C26" s="5" t="s">
        <v>646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8">
        <v>283.2252593866055</v>
      </c>
      <c r="CT26" s="8">
        <v>295.69832364651501</v>
      </c>
      <c r="CU26" s="8">
        <v>297.0554601965294</v>
      </c>
      <c r="CV26" s="8">
        <v>302.58272866693312</v>
      </c>
      <c r="CW26" s="8">
        <v>304.65790653229277</v>
      </c>
      <c r="CX26" s="167"/>
      <c r="CY26" s="167"/>
      <c r="CZ26" s="167"/>
      <c r="DA26" s="168"/>
      <c r="DB26" s="168"/>
      <c r="DC26" s="8"/>
      <c r="DD26" s="8"/>
      <c r="DE26" s="8"/>
      <c r="DF26" s="8"/>
      <c r="DG26" s="8"/>
      <c r="DH26" s="8"/>
    </row>
    <row r="27" spans="1:112" x14ac:dyDescent="0.2">
      <c r="A27" s="7" t="str">
        <f t="shared" si="0"/>
        <v>EFHu_QU_2</v>
      </c>
      <c r="B27" s="5" t="s">
        <v>249</v>
      </c>
      <c r="C27" s="5" t="s">
        <v>646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8">
        <v>199.71607805142673</v>
      </c>
      <c r="CT27" s="8">
        <v>208.5116212857678</v>
      </c>
      <c r="CU27" s="8">
        <v>209.40077856933428</v>
      </c>
      <c r="CV27" s="8">
        <v>214.46170805059666</v>
      </c>
      <c r="CW27" s="8">
        <v>215.47034839645116</v>
      </c>
      <c r="CX27" s="167"/>
      <c r="CY27" s="167"/>
      <c r="CZ27" s="167"/>
      <c r="DA27" s="168"/>
      <c r="DB27" s="168"/>
      <c r="DC27" s="8"/>
      <c r="DD27" s="8"/>
      <c r="DE27" s="8"/>
      <c r="DF27" s="8"/>
      <c r="DG27" s="8"/>
      <c r="DH27" s="8"/>
    </row>
    <row r="28" spans="1:112" x14ac:dyDescent="0.2">
      <c r="A28" s="7" t="str">
        <f t="shared" si="0"/>
        <v>EFHu_QU_3</v>
      </c>
      <c r="B28" s="5" t="s">
        <v>249</v>
      </c>
      <c r="C28" s="5" t="s">
        <v>646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8">
        <v>207.08522573475699</v>
      </c>
      <c r="CT28" s="8">
        <v>214.40524582104308</v>
      </c>
      <c r="CU28" s="8">
        <v>218.81709363456818</v>
      </c>
      <c r="CV28" s="8">
        <v>219.0106229666784</v>
      </c>
      <c r="CW28" s="8">
        <v>225.08985626320342</v>
      </c>
      <c r="CX28" s="167"/>
      <c r="CY28" s="167"/>
      <c r="CZ28" s="167"/>
      <c r="DA28" s="168"/>
      <c r="DB28" s="168"/>
      <c r="DC28" s="8"/>
      <c r="DD28" s="8"/>
      <c r="DE28" s="8"/>
      <c r="DF28" s="8"/>
      <c r="DG28" s="8"/>
      <c r="DH28" s="8"/>
    </row>
    <row r="29" spans="1:112" x14ac:dyDescent="0.2">
      <c r="A29" s="7" t="str">
        <f t="shared" si="0"/>
        <v>EFHu_QU_4</v>
      </c>
      <c r="B29" s="5" t="s">
        <v>249</v>
      </c>
      <c r="C29" s="5" t="s">
        <v>646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8">
        <v>200.40839299040724</v>
      </c>
      <c r="CT29" s="8">
        <v>204.68252309016339</v>
      </c>
      <c r="CU29" s="8">
        <v>211.61009589999384</v>
      </c>
      <c r="CV29" s="8">
        <v>214.37855603592175</v>
      </c>
      <c r="CW29" s="8">
        <v>213.11481579125845</v>
      </c>
      <c r="CX29" s="167"/>
      <c r="CY29" s="167"/>
      <c r="CZ29" s="167"/>
      <c r="DA29" s="168"/>
      <c r="DB29" s="168"/>
      <c r="DC29" s="8"/>
      <c r="DD29" s="8"/>
      <c r="DE29" s="8"/>
      <c r="DF29" s="8"/>
      <c r="DG29" s="8"/>
      <c r="DH29" s="8"/>
    </row>
    <row r="30" spans="1:112" x14ac:dyDescent="0.2">
      <c r="A30" s="7" t="str">
        <f t="shared" si="0"/>
        <v>EFHu_QU_5</v>
      </c>
      <c r="B30" s="5" t="s">
        <v>249</v>
      </c>
      <c r="C30" s="5" t="s">
        <v>646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8">
        <v>254.41909467302798</v>
      </c>
      <c r="CT30" s="8">
        <v>256.15219049472103</v>
      </c>
      <c r="CU30" s="8">
        <v>264.32727589166973</v>
      </c>
      <c r="CV30" s="8">
        <v>264.11048923546474</v>
      </c>
      <c r="CW30" s="8">
        <v>263.84892062342209</v>
      </c>
      <c r="CX30" s="167"/>
      <c r="CY30" s="167"/>
      <c r="CZ30" s="167"/>
      <c r="DA30" s="168"/>
      <c r="DB30" s="168"/>
      <c r="DC30" s="8"/>
      <c r="DD30" s="8"/>
      <c r="DE30" s="8"/>
      <c r="DF30" s="8"/>
      <c r="DG30" s="8"/>
      <c r="DH30" s="8"/>
    </row>
    <row r="31" spans="1:112" x14ac:dyDescent="0.2">
      <c r="A31" s="7" t="str">
        <f t="shared" si="0"/>
        <v>EFHu_QU_6</v>
      </c>
      <c r="B31" s="5" t="s">
        <v>249</v>
      </c>
      <c r="C31" s="5" t="s">
        <v>646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8">
        <v>216.04824895488659</v>
      </c>
      <c r="CT31" s="8">
        <v>223.98392533018372</v>
      </c>
      <c r="CU31" s="8">
        <v>230.80445591840194</v>
      </c>
      <c r="CV31" s="8">
        <v>230.98739181224607</v>
      </c>
      <c r="CW31" s="8">
        <v>230.29840541544201</v>
      </c>
      <c r="CX31" s="167"/>
      <c r="CY31" s="167"/>
      <c r="CZ31" s="167"/>
      <c r="DA31" s="168"/>
      <c r="DB31" s="168"/>
      <c r="DC31" s="8"/>
      <c r="DD31" s="8"/>
      <c r="DE31" s="8"/>
      <c r="DF31" s="8"/>
      <c r="DG31" s="8"/>
      <c r="DH31" s="8"/>
    </row>
    <row r="32" spans="1:112" x14ac:dyDescent="0.2">
      <c r="A32" s="7" t="str">
        <f t="shared" si="0"/>
        <v>EFHu_QU_7</v>
      </c>
      <c r="B32" s="5" t="s">
        <v>249</v>
      </c>
      <c r="C32" s="5" t="s">
        <v>646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8">
        <v>207.97119332737051</v>
      </c>
      <c r="CT32" s="8">
        <v>216.65054538170924</v>
      </c>
      <c r="CU32" s="8">
        <v>222.64364159603289</v>
      </c>
      <c r="CV32" s="8">
        <v>223.8133853624507</v>
      </c>
      <c r="CW32" s="8">
        <v>230.1083310486363</v>
      </c>
      <c r="CX32" s="167"/>
      <c r="CY32" s="167"/>
      <c r="CZ32" s="167"/>
      <c r="DA32" s="168"/>
      <c r="DB32" s="168"/>
      <c r="DC32" s="8"/>
      <c r="DD32" s="8"/>
      <c r="DE32" s="8"/>
      <c r="DF32" s="8"/>
      <c r="DG32" s="8"/>
      <c r="DH32" s="8"/>
    </row>
    <row r="33" spans="1:112" x14ac:dyDescent="0.2">
      <c r="A33" s="7" t="str">
        <f t="shared" si="0"/>
        <v>EFHu_QU_8</v>
      </c>
      <c r="B33" s="5" t="s">
        <v>249</v>
      </c>
      <c r="C33" s="5" t="s">
        <v>646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8">
        <v>188.62375493904588</v>
      </c>
      <c r="CT33" s="8">
        <v>196.87441835529927</v>
      </c>
      <c r="CU33" s="8">
        <v>202.59515875920059</v>
      </c>
      <c r="CV33" s="8">
        <v>201.87260349137523</v>
      </c>
      <c r="CW33" s="8">
        <v>199.25854794287011</v>
      </c>
      <c r="CX33" s="167"/>
      <c r="CY33" s="167"/>
      <c r="CZ33" s="167"/>
      <c r="DA33" s="168"/>
      <c r="DB33" s="168"/>
      <c r="DC33" s="8"/>
      <c r="DD33" s="8"/>
      <c r="DE33" s="8"/>
      <c r="DF33" s="8"/>
      <c r="DG33" s="8"/>
      <c r="DH33" s="8"/>
    </row>
    <row r="34" spans="1:112" x14ac:dyDescent="0.2">
      <c r="A34" s="7" t="str">
        <f t="shared" ref="A34:A65" si="1">CONCATENATE(B34,"_",C34,"_",D34)</f>
        <v>EWGg_QU_1</v>
      </c>
      <c r="B34" s="5" t="s">
        <v>248</v>
      </c>
      <c r="C34" s="5" t="s">
        <v>646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8">
        <v>319.18779022528889</v>
      </c>
      <c r="CT34" s="8">
        <v>326.16754238368031</v>
      </c>
      <c r="CU34" s="8">
        <v>335.52583889352371</v>
      </c>
      <c r="CV34" s="8">
        <v>338.0718627189496</v>
      </c>
      <c r="CW34" s="8">
        <v>335.18561989718216</v>
      </c>
      <c r="CX34" s="167"/>
      <c r="CY34" s="167"/>
      <c r="CZ34" s="167"/>
      <c r="DA34" s="168"/>
      <c r="DB34" s="168"/>
      <c r="DC34" s="8"/>
      <c r="DD34" s="8"/>
      <c r="DE34" s="8"/>
      <c r="DF34" s="8"/>
      <c r="DG34" s="8"/>
      <c r="DH34" s="8"/>
    </row>
    <row r="35" spans="1:112" x14ac:dyDescent="0.2">
      <c r="A35" s="7" t="str">
        <f t="shared" si="1"/>
        <v>EWGg_QU_2</v>
      </c>
      <c r="B35" s="5" t="s">
        <v>248</v>
      </c>
      <c r="C35" s="5" t="s">
        <v>646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8">
        <v>225.15045747182083</v>
      </c>
      <c r="CT35" s="8">
        <v>224.10399728892122</v>
      </c>
      <c r="CU35" s="8">
        <v>232.09832492860932</v>
      </c>
      <c r="CV35" s="8">
        <v>239.09114656208632</v>
      </c>
      <c r="CW35" s="8">
        <v>237.06314942868741</v>
      </c>
      <c r="CX35" s="167"/>
      <c r="CY35" s="167"/>
      <c r="CZ35" s="167"/>
      <c r="DA35" s="168"/>
      <c r="DB35" s="168"/>
      <c r="DC35" s="8"/>
      <c r="DD35" s="8"/>
      <c r="DE35" s="8"/>
      <c r="DF35" s="8"/>
      <c r="DG35" s="8"/>
      <c r="DH35" s="8"/>
    </row>
    <row r="36" spans="1:112" x14ac:dyDescent="0.2">
      <c r="A36" s="7" t="str">
        <f t="shared" si="1"/>
        <v>EWGg_QU_3</v>
      </c>
      <c r="B36" s="5" t="s">
        <v>248</v>
      </c>
      <c r="C36" s="5" t="s">
        <v>646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8">
        <v>220.02791629108452</v>
      </c>
      <c r="CT36" s="8">
        <v>225.91382057795585</v>
      </c>
      <c r="CU36" s="8">
        <v>231.39962876635067</v>
      </c>
      <c r="CV36" s="8">
        <v>233.04904268773555</v>
      </c>
      <c r="CW36" s="8">
        <v>235.99846044665759</v>
      </c>
      <c r="CX36" s="167"/>
      <c r="CY36" s="167"/>
      <c r="CZ36" s="167"/>
      <c r="DA36" s="168"/>
      <c r="DB36" s="168"/>
      <c r="DC36" s="8"/>
      <c r="DD36" s="8"/>
      <c r="DE36" s="8"/>
      <c r="DF36" s="8"/>
      <c r="DG36" s="8"/>
      <c r="DH36" s="8"/>
    </row>
    <row r="37" spans="1:112" x14ac:dyDescent="0.2">
      <c r="A37" s="7" t="str">
        <f t="shared" si="1"/>
        <v>EWGg_QU_4</v>
      </c>
      <c r="B37" s="5" t="s">
        <v>248</v>
      </c>
      <c r="C37" s="5" t="s">
        <v>646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8">
        <v>220.24920939151883</v>
      </c>
      <c r="CT37" s="8">
        <v>227.05556206858009</v>
      </c>
      <c r="CU37" s="8">
        <v>233.09424935547557</v>
      </c>
      <c r="CV37" s="8">
        <v>238.76620802051684</v>
      </c>
      <c r="CW37" s="8">
        <v>234.09638694416586</v>
      </c>
      <c r="CX37" s="167"/>
      <c r="CY37" s="167"/>
      <c r="CZ37" s="167"/>
      <c r="DA37" s="168"/>
      <c r="DB37" s="168"/>
      <c r="DC37" s="8"/>
      <c r="DD37" s="8"/>
      <c r="DE37" s="8"/>
      <c r="DF37" s="8"/>
      <c r="DG37" s="8"/>
      <c r="DH37" s="8"/>
    </row>
    <row r="38" spans="1:112" x14ac:dyDescent="0.2">
      <c r="A38" s="7" t="str">
        <f t="shared" si="1"/>
        <v>EWGg_QU_5</v>
      </c>
      <c r="B38" s="5" t="s">
        <v>248</v>
      </c>
      <c r="C38" s="5" t="s">
        <v>646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8">
        <v>285.78607791440459</v>
      </c>
      <c r="CT38" s="8">
        <v>294.82328298750781</v>
      </c>
      <c r="CU38" s="8">
        <v>301.7275860309885</v>
      </c>
      <c r="CV38" s="8">
        <v>301.31409821856698</v>
      </c>
      <c r="CW38" s="8">
        <v>304.04572874124301</v>
      </c>
      <c r="CX38" s="167"/>
      <c r="CY38" s="167"/>
      <c r="CZ38" s="167"/>
      <c r="DA38" s="168"/>
      <c r="DB38" s="168"/>
      <c r="DC38" s="8"/>
      <c r="DD38" s="8"/>
      <c r="DE38" s="8"/>
      <c r="DF38" s="8"/>
      <c r="DG38" s="8"/>
      <c r="DH38" s="8"/>
    </row>
    <row r="39" spans="1:112" x14ac:dyDescent="0.2">
      <c r="A39" s="7" t="str">
        <f t="shared" si="1"/>
        <v>EWGg_QU_6</v>
      </c>
      <c r="B39" s="5" t="s">
        <v>248</v>
      </c>
      <c r="C39" s="5" t="s">
        <v>646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8">
        <v>232.5285463374679</v>
      </c>
      <c r="CT39" s="8">
        <v>241.38393742930813</v>
      </c>
      <c r="CU39" s="8">
        <v>244.37241709241007</v>
      </c>
      <c r="CV39" s="8">
        <v>246.62558379805989</v>
      </c>
      <c r="CW39" s="8">
        <v>249.25664461838301</v>
      </c>
      <c r="CX39" s="167"/>
      <c r="CY39" s="167"/>
      <c r="CZ39" s="167"/>
      <c r="DA39" s="168"/>
      <c r="DB39" s="168"/>
      <c r="DC39" s="8"/>
      <c r="DD39" s="8"/>
      <c r="DE39" s="8"/>
      <c r="DF39" s="8"/>
      <c r="DG39" s="8"/>
      <c r="DH39" s="8"/>
    </row>
    <row r="40" spans="1:112" x14ac:dyDescent="0.2">
      <c r="A40" s="7" t="str">
        <f t="shared" si="1"/>
        <v>EWGg_QU_7</v>
      </c>
      <c r="B40" s="5" t="s">
        <v>248</v>
      </c>
      <c r="C40" s="5" t="s">
        <v>646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8">
        <v>238.44685891839634</v>
      </c>
      <c r="CT40" s="8">
        <v>243.06654927102952</v>
      </c>
      <c r="CU40" s="8">
        <v>245.40169139172741</v>
      </c>
      <c r="CV40" s="8">
        <v>250.72866360904595</v>
      </c>
      <c r="CW40" s="8">
        <v>256.49176237701857</v>
      </c>
      <c r="CX40" s="167"/>
      <c r="CY40" s="167"/>
      <c r="CZ40" s="167"/>
      <c r="DA40" s="168"/>
      <c r="DB40" s="168"/>
      <c r="DC40" s="8"/>
      <c r="DD40" s="8"/>
      <c r="DE40" s="8"/>
      <c r="DF40" s="8"/>
      <c r="DG40" s="8"/>
      <c r="DH40" s="8"/>
    </row>
    <row r="41" spans="1:112" x14ac:dyDescent="0.2">
      <c r="A41" s="7" t="str">
        <f t="shared" si="1"/>
        <v>EWGg_QU_8</v>
      </c>
      <c r="B41" s="5" t="s">
        <v>248</v>
      </c>
      <c r="C41" s="5" t="s">
        <v>646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8">
        <v>238.54729380023284</v>
      </c>
      <c r="CT41" s="8">
        <v>240.14789927869643</v>
      </c>
      <c r="CU41" s="8">
        <v>237.00742053662697</v>
      </c>
      <c r="CV41" s="8">
        <v>234.75285545044312</v>
      </c>
      <c r="CW41" s="8">
        <v>241.98280654926663</v>
      </c>
      <c r="CX41" s="167"/>
      <c r="CY41" s="167"/>
      <c r="CZ41" s="167"/>
      <c r="DA41" s="168"/>
      <c r="DB41" s="168"/>
      <c r="DC41" s="8"/>
      <c r="DD41" s="8"/>
      <c r="DE41" s="8"/>
      <c r="DF41" s="8"/>
      <c r="DG41" s="8"/>
      <c r="DH41" s="8"/>
    </row>
    <row r="42" spans="1:112" x14ac:dyDescent="0.2">
      <c r="A42" s="7" t="str">
        <f t="shared" si="1"/>
        <v>EWGt_QU_1</v>
      </c>
      <c r="B42" s="5" t="s">
        <v>3651</v>
      </c>
      <c r="C42" s="5" t="s">
        <v>646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8">
        <v>319.16945114976028</v>
      </c>
      <c r="CT42" s="8">
        <v>323.00157523045027</v>
      </c>
      <c r="CU42" s="8">
        <v>327.80417983879022</v>
      </c>
      <c r="CV42" s="8">
        <v>330.4484130773501</v>
      </c>
      <c r="CW42" s="8">
        <v>328.03776091981393</v>
      </c>
      <c r="CX42" s="167"/>
      <c r="CY42" s="167"/>
      <c r="CZ42" s="167"/>
      <c r="DA42" s="168"/>
      <c r="DB42" s="168"/>
      <c r="DC42" s="8"/>
      <c r="DD42" s="8"/>
      <c r="DE42" s="8"/>
      <c r="DF42" s="8"/>
      <c r="DG42" s="8"/>
      <c r="DH42" s="8"/>
    </row>
    <row r="43" spans="1:112" x14ac:dyDescent="0.2">
      <c r="A43" s="7" t="str">
        <f t="shared" si="1"/>
        <v>EWGt_QU_2</v>
      </c>
      <c r="B43" s="5" t="s">
        <v>3651</v>
      </c>
      <c r="C43" s="5" t="s">
        <v>646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8">
        <v>226.10718720024835</v>
      </c>
      <c r="CT43" s="8">
        <v>223.00888453409806</v>
      </c>
      <c r="CU43" s="8">
        <v>228.21316880969792</v>
      </c>
      <c r="CV43" s="8">
        <v>235.4513553516278</v>
      </c>
      <c r="CW43" s="8">
        <v>233.60464275759085</v>
      </c>
      <c r="CX43" s="167"/>
      <c r="CY43" s="167"/>
      <c r="CZ43" s="167"/>
      <c r="DA43" s="168"/>
      <c r="DB43" s="168"/>
      <c r="DC43" s="8"/>
      <c r="DD43" s="8"/>
      <c r="DE43" s="8"/>
      <c r="DF43" s="8"/>
      <c r="DG43" s="8"/>
      <c r="DH43" s="8"/>
    </row>
    <row r="44" spans="1:112" x14ac:dyDescent="0.2">
      <c r="A44" s="7" t="str">
        <f t="shared" si="1"/>
        <v>EWGt_QU_3</v>
      </c>
      <c r="B44" s="5" t="s">
        <v>3651</v>
      </c>
      <c r="C44" s="5" t="s">
        <v>646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8">
        <v>220.09285811280913</v>
      </c>
      <c r="CT44" s="8">
        <v>223.63768654447105</v>
      </c>
      <c r="CU44" s="8">
        <v>226.5577643212537</v>
      </c>
      <c r="CV44" s="8">
        <v>228.33738002310753</v>
      </c>
      <c r="CW44" s="8">
        <v>231.45127961687697</v>
      </c>
      <c r="CX44" s="167"/>
      <c r="CY44" s="167"/>
      <c r="CZ44" s="167"/>
      <c r="DA44" s="168"/>
      <c r="DB44" s="168"/>
      <c r="DC44" s="8"/>
      <c r="DD44" s="8"/>
      <c r="DE44" s="8"/>
      <c r="DF44" s="8"/>
      <c r="DG44" s="8"/>
      <c r="DH44" s="8"/>
    </row>
    <row r="45" spans="1:112" x14ac:dyDescent="0.2">
      <c r="A45" s="7" t="str">
        <f t="shared" si="1"/>
        <v>EWGt_QU_4</v>
      </c>
      <c r="B45" s="5" t="s">
        <v>3651</v>
      </c>
      <c r="C45" s="5" t="s">
        <v>646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8">
        <v>222.35979117974972</v>
      </c>
      <c r="CT45" s="8">
        <v>226.57336569291701</v>
      </c>
      <c r="CU45" s="8">
        <v>229.99025715814508</v>
      </c>
      <c r="CV45" s="8">
        <v>235.40801086104298</v>
      </c>
      <c r="CW45" s="8">
        <v>230.9138823751025</v>
      </c>
      <c r="CX45" s="167"/>
      <c r="CY45" s="167"/>
      <c r="CZ45" s="167"/>
      <c r="DA45" s="168"/>
      <c r="DB45" s="168"/>
      <c r="DC45" s="8"/>
      <c r="DD45" s="8"/>
      <c r="DE45" s="8"/>
      <c r="DF45" s="8"/>
      <c r="DG45" s="8"/>
      <c r="DH45" s="8"/>
    </row>
    <row r="46" spans="1:112" x14ac:dyDescent="0.2">
      <c r="A46" s="7" t="str">
        <f t="shared" si="1"/>
        <v>EWGt_QU_5</v>
      </c>
      <c r="B46" s="5" t="s">
        <v>3651</v>
      </c>
      <c r="C46" s="5" t="s">
        <v>646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8">
        <v>282.80783191060425</v>
      </c>
      <c r="CT46" s="8">
        <v>289.06581551020867</v>
      </c>
      <c r="CU46" s="8">
        <v>292.07386287882491</v>
      </c>
      <c r="CV46" s="8">
        <v>291.84169377951861</v>
      </c>
      <c r="CW46" s="8">
        <v>294.36923855664821</v>
      </c>
      <c r="CX46" s="167"/>
      <c r="CY46" s="167"/>
      <c r="CZ46" s="167"/>
      <c r="DA46" s="168"/>
      <c r="DB46" s="168"/>
      <c r="DC46" s="8"/>
      <c r="DD46" s="8"/>
      <c r="DE46" s="8"/>
      <c r="DF46" s="8"/>
      <c r="DG46" s="8"/>
      <c r="DH46" s="8"/>
    </row>
    <row r="47" spans="1:112" x14ac:dyDescent="0.2">
      <c r="A47" s="7" t="str">
        <f t="shared" si="1"/>
        <v>EWGt_QU_6</v>
      </c>
      <c r="B47" s="5" t="s">
        <v>3651</v>
      </c>
      <c r="C47" s="5" t="s">
        <v>646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8">
        <v>232.96906897114994</v>
      </c>
      <c r="CT47" s="8">
        <v>239.64467137726439</v>
      </c>
      <c r="CU47" s="8">
        <v>239.82569331973872</v>
      </c>
      <c r="CV47" s="8">
        <v>242.27359368005352</v>
      </c>
      <c r="CW47" s="8">
        <v>245.26284536153153</v>
      </c>
      <c r="CX47" s="167"/>
      <c r="CY47" s="167"/>
      <c r="CZ47" s="167"/>
      <c r="DA47" s="168"/>
      <c r="DB47" s="168"/>
      <c r="DC47" s="8"/>
      <c r="DD47" s="8"/>
      <c r="DE47" s="8"/>
      <c r="DF47" s="8"/>
      <c r="DG47" s="8"/>
      <c r="DH47" s="8"/>
    </row>
    <row r="48" spans="1:112" x14ac:dyDescent="0.2">
      <c r="A48" s="7" t="str">
        <f t="shared" si="1"/>
        <v>EWGt_QU_7</v>
      </c>
      <c r="B48" s="5" t="s">
        <v>3651</v>
      </c>
      <c r="C48" s="5" t="s">
        <v>646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8">
        <v>240.8850693067829</v>
      </c>
      <c r="CT48" s="8">
        <v>243.36530121514289</v>
      </c>
      <c r="CU48" s="8">
        <v>242.42153121948476</v>
      </c>
      <c r="CV48" s="8">
        <v>247.63026260469937</v>
      </c>
      <c r="CW48" s="8">
        <v>253.08536256794278</v>
      </c>
      <c r="CX48" s="167"/>
      <c r="CY48" s="167"/>
      <c r="CZ48" s="167"/>
      <c r="DA48" s="168"/>
      <c r="DB48" s="168"/>
      <c r="DC48" s="8"/>
      <c r="DD48" s="8"/>
      <c r="DE48" s="8"/>
      <c r="DF48" s="8"/>
      <c r="DG48" s="8"/>
      <c r="DH48" s="8"/>
    </row>
    <row r="49" spans="1:112" x14ac:dyDescent="0.2">
      <c r="A49" s="7" t="str">
        <f t="shared" si="1"/>
        <v>EWGt_QU_8</v>
      </c>
      <c r="B49" s="5" t="s">
        <v>3651</v>
      </c>
      <c r="C49" s="5" t="s">
        <v>646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8">
        <v>239.39540246127646</v>
      </c>
      <c r="CT49" s="8">
        <v>238.97705551214125</v>
      </c>
      <c r="CU49" s="8">
        <v>233.31597096984842</v>
      </c>
      <c r="CV49" s="8">
        <v>231.04111277240088</v>
      </c>
      <c r="CW49" s="8">
        <v>238.38055493245082</v>
      </c>
      <c r="CX49" s="167"/>
      <c r="CY49" s="167"/>
      <c r="CZ49" s="167"/>
      <c r="DA49" s="168"/>
      <c r="DB49" s="168"/>
      <c r="DC49" s="8"/>
      <c r="DD49" s="8"/>
      <c r="DE49" s="8"/>
      <c r="DF49" s="8"/>
      <c r="DG49" s="8"/>
      <c r="DH49" s="8"/>
    </row>
    <row r="50" spans="1:112" x14ac:dyDescent="0.2">
      <c r="A50" s="7" t="str">
        <f t="shared" si="1"/>
        <v>EWGm_QU_1</v>
      </c>
      <c r="B50" s="5" t="s">
        <v>247</v>
      </c>
      <c r="C50" s="5" t="s">
        <v>646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8">
        <v>318.5842234178196</v>
      </c>
      <c r="CT50" s="8">
        <v>320.45290885372833</v>
      </c>
      <c r="CU50" s="8">
        <v>321.16615296424567</v>
      </c>
      <c r="CV50" s="8">
        <v>323.14769337506362</v>
      </c>
      <c r="CW50" s="8">
        <v>320.17872513421958</v>
      </c>
      <c r="CX50" s="167"/>
      <c r="CY50" s="167"/>
      <c r="CZ50" s="167"/>
      <c r="DA50" s="168"/>
      <c r="DB50" s="168"/>
      <c r="DC50" s="8"/>
      <c r="DD50" s="8"/>
      <c r="DE50" s="8"/>
      <c r="DF50" s="8"/>
      <c r="DG50" s="8"/>
      <c r="DH50" s="8"/>
    </row>
    <row r="51" spans="1:112" x14ac:dyDescent="0.2">
      <c r="A51" s="7" t="str">
        <f t="shared" si="1"/>
        <v>EWGm_QU_2</v>
      </c>
      <c r="B51" s="5" t="s">
        <v>247</v>
      </c>
      <c r="C51" s="5" t="s">
        <v>646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8">
        <v>225.42901020238511</v>
      </c>
      <c r="CT51" s="8">
        <v>220.45883311305471</v>
      </c>
      <c r="CU51" s="8">
        <v>222.86151075450366</v>
      </c>
      <c r="CV51" s="8">
        <v>229.60357608982099</v>
      </c>
      <c r="CW51" s="8">
        <v>226.8282549866795</v>
      </c>
      <c r="CX51" s="167"/>
      <c r="CY51" s="167"/>
      <c r="CZ51" s="167"/>
      <c r="DA51" s="168"/>
      <c r="DB51" s="168"/>
      <c r="DC51" s="8"/>
      <c r="DD51" s="8"/>
      <c r="DE51" s="8"/>
      <c r="DF51" s="8"/>
      <c r="DG51" s="8"/>
      <c r="DH51" s="8"/>
    </row>
    <row r="52" spans="1:112" x14ac:dyDescent="0.2">
      <c r="A52" s="7" t="str">
        <f t="shared" si="1"/>
        <v>EWGm_QU_3</v>
      </c>
      <c r="B52" s="5" t="s">
        <v>247</v>
      </c>
      <c r="C52" s="5" t="s">
        <v>646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8">
        <v>218.50933497762765</v>
      </c>
      <c r="CT52" s="8">
        <v>220.218862592297</v>
      </c>
      <c r="CU52" s="8">
        <v>220.77729116857518</v>
      </c>
      <c r="CV52" s="8">
        <v>222.04223752832172</v>
      </c>
      <c r="CW52" s="8">
        <v>224.42627692569778</v>
      </c>
      <c r="CX52" s="167"/>
      <c r="CY52" s="167"/>
      <c r="CZ52" s="167"/>
      <c r="DA52" s="168"/>
      <c r="DB52" s="168"/>
      <c r="DC52" s="8"/>
      <c r="DD52" s="8"/>
      <c r="DE52" s="8"/>
      <c r="DF52" s="8"/>
      <c r="DG52" s="8"/>
      <c r="DH52" s="8"/>
    </row>
    <row r="53" spans="1:112" x14ac:dyDescent="0.2">
      <c r="A53" s="7" t="str">
        <f t="shared" si="1"/>
        <v>EWGm_QU_4</v>
      </c>
      <c r="B53" s="5" t="s">
        <v>247</v>
      </c>
      <c r="C53" s="5" t="s">
        <v>646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8">
        <v>223.18748123286505</v>
      </c>
      <c r="CT53" s="8">
        <v>225.41586570670478</v>
      </c>
      <c r="CU53" s="8">
        <v>226.55123526404131</v>
      </c>
      <c r="CV53" s="8">
        <v>230.74521757271208</v>
      </c>
      <c r="CW53" s="8">
        <v>225.52322461077026</v>
      </c>
      <c r="CX53" s="167"/>
      <c r="CY53" s="167"/>
      <c r="CZ53" s="167"/>
      <c r="DA53" s="168"/>
      <c r="DB53" s="168"/>
      <c r="DC53" s="8"/>
      <c r="DD53" s="8"/>
      <c r="DE53" s="8"/>
      <c r="DF53" s="8"/>
      <c r="DG53" s="8"/>
      <c r="DH53" s="8"/>
    </row>
    <row r="54" spans="1:112" x14ac:dyDescent="0.2">
      <c r="A54" s="7" t="str">
        <f t="shared" si="1"/>
        <v>EWGm_QU_5</v>
      </c>
      <c r="B54" s="5" t="s">
        <v>247</v>
      </c>
      <c r="C54" s="5" t="s">
        <v>646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8">
        <v>280.69287397880089</v>
      </c>
      <c r="CT54" s="8">
        <v>284.57476859792774</v>
      </c>
      <c r="CU54" s="8">
        <v>283.93080716587116</v>
      </c>
      <c r="CV54" s="8">
        <v>283.51676239818164</v>
      </c>
      <c r="CW54" s="8">
        <v>285.00393795994933</v>
      </c>
      <c r="CX54" s="167"/>
      <c r="CY54" s="167"/>
      <c r="CZ54" s="167"/>
      <c r="DA54" s="168"/>
      <c r="DB54" s="168"/>
      <c r="DC54" s="8"/>
      <c r="DD54" s="8"/>
      <c r="DE54" s="8"/>
      <c r="DF54" s="8"/>
      <c r="DG54" s="8"/>
      <c r="DH54" s="8"/>
    </row>
    <row r="55" spans="1:112" x14ac:dyDescent="0.2">
      <c r="A55" s="7" t="str">
        <f t="shared" si="1"/>
        <v>EWGm_QU_6</v>
      </c>
      <c r="B55" s="5" t="s">
        <v>247</v>
      </c>
      <c r="C55" s="5" t="s">
        <v>646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8">
        <v>232.30940103410066</v>
      </c>
      <c r="CT55" s="8">
        <v>237.5854363269089</v>
      </c>
      <c r="CU55" s="8">
        <v>235.28405027454525</v>
      </c>
      <c r="CV55" s="8">
        <v>237.4529794058119</v>
      </c>
      <c r="CW55" s="8">
        <v>240.16612959663561</v>
      </c>
      <c r="CX55" s="167"/>
      <c r="CY55" s="167"/>
      <c r="CZ55" s="167"/>
      <c r="DA55" s="168"/>
      <c r="DB55" s="168"/>
      <c r="DC55" s="8"/>
      <c r="DD55" s="8"/>
      <c r="DE55" s="8"/>
      <c r="DF55" s="8"/>
      <c r="DG55" s="8"/>
      <c r="DH55" s="8"/>
    </row>
    <row r="56" spans="1:112" x14ac:dyDescent="0.2">
      <c r="A56" s="7" t="str">
        <f t="shared" si="1"/>
        <v>EWGm_QU_7</v>
      </c>
      <c r="B56" s="5" t="s">
        <v>247</v>
      </c>
      <c r="C56" s="5" t="s">
        <v>646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8">
        <v>244.8704707109049</v>
      </c>
      <c r="CT56" s="8">
        <v>245.70904787162121</v>
      </c>
      <c r="CU56" s="8">
        <v>241.60743026957326</v>
      </c>
      <c r="CV56" s="8">
        <v>245.98724253419942</v>
      </c>
      <c r="CW56" s="8">
        <v>250.45015198231275</v>
      </c>
      <c r="CX56" s="167"/>
      <c r="CY56" s="167"/>
      <c r="CZ56" s="167"/>
      <c r="DA56" s="168"/>
      <c r="DB56" s="168"/>
      <c r="DC56" s="8"/>
      <c r="DD56" s="8"/>
      <c r="DE56" s="8"/>
      <c r="DF56" s="8"/>
      <c r="DG56" s="8"/>
      <c r="DH56" s="8"/>
    </row>
    <row r="57" spans="1:112" x14ac:dyDescent="0.2">
      <c r="A57" s="7" t="str">
        <f t="shared" si="1"/>
        <v>EWGm_QU_8</v>
      </c>
      <c r="B57" s="5" t="s">
        <v>247</v>
      </c>
      <c r="C57" s="5" t="s">
        <v>646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8">
        <v>238.31199002488407</v>
      </c>
      <c r="CT57" s="8">
        <v>236.75322014447082</v>
      </c>
      <c r="CU57" s="8">
        <v>228.90634523761287</v>
      </c>
      <c r="CV57" s="8">
        <v>225.87681125738646</v>
      </c>
      <c r="CW57" s="8">
        <v>232.49125639718932</v>
      </c>
      <c r="CX57" s="167"/>
      <c r="CY57" s="167"/>
      <c r="CZ57" s="167"/>
      <c r="DA57" s="168"/>
      <c r="DB57" s="168"/>
      <c r="DC57" s="8"/>
      <c r="DD57" s="8"/>
      <c r="DE57" s="8"/>
      <c r="DF57" s="8"/>
      <c r="DG57" s="8"/>
      <c r="DH57" s="8"/>
    </row>
    <row r="58" spans="1:112" x14ac:dyDescent="0.2">
      <c r="A58" s="7" t="str">
        <f t="shared" si="1"/>
        <v>EWGu_QU_1</v>
      </c>
      <c r="B58" s="5" t="s">
        <v>246</v>
      </c>
      <c r="C58" s="5" t="s">
        <v>646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8">
        <v>323.17557436757255</v>
      </c>
      <c r="CT58" s="8">
        <v>321.37720609702723</v>
      </c>
      <c r="CU58" s="8">
        <v>322.12714300839593</v>
      </c>
      <c r="CV58" s="8">
        <v>327.34576662131917</v>
      </c>
      <c r="CW58" s="8">
        <v>328.58433746356155</v>
      </c>
      <c r="CX58" s="167"/>
      <c r="CY58" s="167"/>
      <c r="CZ58" s="167"/>
      <c r="DA58" s="168"/>
      <c r="DB58" s="168"/>
      <c r="DC58" s="8"/>
      <c r="DD58" s="8"/>
      <c r="DE58" s="8"/>
      <c r="DF58" s="8"/>
      <c r="DG58" s="8"/>
      <c r="DH58" s="8"/>
    </row>
    <row r="59" spans="1:112" x14ac:dyDescent="0.2">
      <c r="A59" s="7" t="str">
        <f t="shared" si="1"/>
        <v>EWGu_QU_2</v>
      </c>
      <c r="B59" s="5" t="s">
        <v>246</v>
      </c>
      <c r="C59" s="5" t="s">
        <v>646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8">
        <v>230.97263508159776</v>
      </c>
      <c r="CT59" s="8">
        <v>224.19856827346294</v>
      </c>
      <c r="CU59" s="8">
        <v>224.92813734677148</v>
      </c>
      <c r="CV59" s="8">
        <v>234.0784832046408</v>
      </c>
      <c r="CW59" s="8">
        <v>234.7954085865546</v>
      </c>
      <c r="CX59" s="167"/>
      <c r="CY59" s="167"/>
      <c r="CZ59" s="167"/>
      <c r="DA59" s="168"/>
      <c r="DB59" s="168"/>
      <c r="DC59" s="8"/>
      <c r="DD59" s="8"/>
      <c r="DE59" s="8"/>
      <c r="DF59" s="8"/>
      <c r="DG59" s="8"/>
      <c r="DH59" s="8"/>
    </row>
    <row r="60" spans="1:112" x14ac:dyDescent="0.2">
      <c r="A60" s="7" t="str">
        <f t="shared" si="1"/>
        <v>EWGu_QU_3</v>
      </c>
      <c r="B60" s="5" t="s">
        <v>246</v>
      </c>
      <c r="C60" s="5" t="s">
        <v>646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8">
        <v>224.69782439947957</v>
      </c>
      <c r="CT60" s="8">
        <v>224.32004538709043</v>
      </c>
      <c r="CU60" s="8">
        <v>223.92327136177431</v>
      </c>
      <c r="CV60" s="8">
        <v>227.64919909012562</v>
      </c>
      <c r="CW60" s="8">
        <v>233.44489334382706</v>
      </c>
      <c r="CX60" s="167"/>
      <c r="CY60" s="167"/>
      <c r="CZ60" s="167"/>
      <c r="DA60" s="168"/>
      <c r="DB60" s="168"/>
      <c r="DC60" s="8"/>
      <c r="DD60" s="8"/>
      <c r="DE60" s="8"/>
      <c r="DF60" s="8"/>
      <c r="DG60" s="8"/>
      <c r="DH60" s="8"/>
    </row>
    <row r="61" spans="1:112" x14ac:dyDescent="0.2">
      <c r="A61" s="7" t="str">
        <f t="shared" si="1"/>
        <v>EWGu_QU_4</v>
      </c>
      <c r="B61" s="5" t="s">
        <v>246</v>
      </c>
      <c r="C61" s="5" t="s">
        <v>646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8">
        <v>227.97741078767629</v>
      </c>
      <c r="CT61" s="8">
        <v>228.1728278722901</v>
      </c>
      <c r="CU61" s="8">
        <v>228.35012188711289</v>
      </c>
      <c r="CV61" s="8">
        <v>236.46501707361196</v>
      </c>
      <c r="CW61" s="8">
        <v>234.83420774497259</v>
      </c>
      <c r="CX61" s="167"/>
      <c r="CY61" s="167"/>
      <c r="CZ61" s="167"/>
      <c r="DA61" s="168"/>
      <c r="DB61" s="168"/>
      <c r="DC61" s="8"/>
      <c r="DD61" s="8"/>
      <c r="DE61" s="8"/>
      <c r="DF61" s="8"/>
      <c r="DG61" s="8"/>
      <c r="DH61" s="8"/>
    </row>
    <row r="62" spans="1:112" x14ac:dyDescent="0.2">
      <c r="A62" s="7" t="str">
        <f t="shared" si="1"/>
        <v>EWGu_QU_5</v>
      </c>
      <c r="B62" s="5" t="s">
        <v>246</v>
      </c>
      <c r="C62" s="5" t="s">
        <v>646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8">
        <v>277.80727732640031</v>
      </c>
      <c r="CT62" s="8">
        <v>279.37790067772272</v>
      </c>
      <c r="CU62" s="8">
        <v>277.13991649105606</v>
      </c>
      <c r="CV62" s="8">
        <v>278.64669493086086</v>
      </c>
      <c r="CW62" s="8">
        <v>284.52435837350731</v>
      </c>
      <c r="CX62" s="167"/>
      <c r="CY62" s="167"/>
      <c r="CZ62" s="167"/>
      <c r="DA62" s="168"/>
      <c r="DB62" s="168"/>
      <c r="DC62" s="8"/>
      <c r="DD62" s="8"/>
      <c r="DE62" s="8"/>
      <c r="DF62" s="8"/>
      <c r="DG62" s="8"/>
      <c r="DH62" s="8"/>
    </row>
    <row r="63" spans="1:112" x14ac:dyDescent="0.2">
      <c r="A63" s="7" t="str">
        <f t="shared" si="1"/>
        <v>EWGu_QU_6</v>
      </c>
      <c r="B63" s="5" t="s">
        <v>246</v>
      </c>
      <c r="C63" s="5" t="s">
        <v>646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8">
        <v>237.72716469380651</v>
      </c>
      <c r="CT63" s="8">
        <v>239.69990668447417</v>
      </c>
      <c r="CU63" s="8">
        <v>236.51221978253764</v>
      </c>
      <c r="CV63" s="8">
        <v>240.98047728974171</v>
      </c>
      <c r="CW63" s="8">
        <v>246.74716425727655</v>
      </c>
      <c r="CX63" s="167"/>
      <c r="CY63" s="167"/>
      <c r="CZ63" s="167"/>
      <c r="DA63" s="168"/>
      <c r="DB63" s="168"/>
      <c r="DC63" s="8"/>
      <c r="DD63" s="8"/>
      <c r="DE63" s="8"/>
      <c r="DF63" s="8"/>
      <c r="DG63" s="8"/>
      <c r="DH63" s="8"/>
    </row>
    <row r="64" spans="1:112" x14ac:dyDescent="0.2">
      <c r="A64" s="7" t="str">
        <f t="shared" si="1"/>
        <v>EWGu_QU_7</v>
      </c>
      <c r="B64" s="5" t="s">
        <v>246</v>
      </c>
      <c r="C64" s="5" t="s">
        <v>646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8">
        <v>239.63366649321657</v>
      </c>
      <c r="CT64" s="8">
        <v>238.65226999871879</v>
      </c>
      <c r="CU64" s="8">
        <v>234.0597913870063</v>
      </c>
      <c r="CV64" s="8">
        <v>240.99439785096823</v>
      </c>
      <c r="CW64" s="8">
        <v>247.9141179610501</v>
      </c>
      <c r="CX64" s="167"/>
      <c r="CY64" s="167"/>
      <c r="CZ64" s="167"/>
      <c r="DA64" s="168"/>
      <c r="DB64" s="168"/>
      <c r="DC64" s="8"/>
      <c r="DD64" s="8"/>
      <c r="DE64" s="8"/>
      <c r="DF64" s="8"/>
      <c r="DG64" s="8"/>
      <c r="DH64" s="8"/>
    </row>
    <row r="65" spans="1:112" x14ac:dyDescent="0.2">
      <c r="A65" s="7" t="str">
        <f t="shared" si="1"/>
        <v>EWGu_QU_8</v>
      </c>
      <c r="B65" s="5" t="s">
        <v>246</v>
      </c>
      <c r="C65" s="5" t="s">
        <v>646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8">
        <v>245.12093101533026</v>
      </c>
      <c r="CT65" s="8">
        <v>240.76371894765356</v>
      </c>
      <c r="CU65" s="8">
        <v>232.13691384334382</v>
      </c>
      <c r="CV65" s="8">
        <v>231.72692904555993</v>
      </c>
      <c r="CW65" s="8">
        <v>241.29892350173273</v>
      </c>
      <c r="CX65" s="167"/>
      <c r="CY65" s="167"/>
      <c r="CZ65" s="167"/>
      <c r="DA65" s="168"/>
      <c r="DB65" s="168"/>
      <c r="DC65" s="8"/>
      <c r="DD65" s="8"/>
      <c r="DE65" s="8"/>
      <c r="DF65" s="8"/>
      <c r="DG65" s="8"/>
      <c r="DH65" s="8"/>
    </row>
    <row r="66" spans="1:112" x14ac:dyDescent="0.2">
      <c r="A66" s="7" t="str">
        <f t="shared" ref="A66:A81" si="2">CONCATENATE(B66,"_",C66,"_",D66)</f>
        <v>EIG_QU_1</v>
      </c>
      <c r="B66" s="5" t="s">
        <v>3653</v>
      </c>
      <c r="C66" s="5" t="s">
        <v>646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8">
        <v>289.15085709411875</v>
      </c>
      <c r="CT66" s="8">
        <v>294.69038609784792</v>
      </c>
      <c r="CU66" s="8">
        <v>297.70962734917214</v>
      </c>
      <c r="CV66" s="8">
        <v>300.64728194418501</v>
      </c>
      <c r="CW66" s="8">
        <v>302.61701612286356</v>
      </c>
      <c r="CX66" s="167"/>
      <c r="CY66" s="167"/>
      <c r="CZ66" s="167"/>
      <c r="DA66" s="168"/>
      <c r="DB66" s="168"/>
      <c r="DC66" s="8"/>
      <c r="DD66" s="8"/>
      <c r="DE66" s="8"/>
      <c r="DF66" s="8"/>
      <c r="DG66" s="8"/>
      <c r="DH66" s="8"/>
    </row>
    <row r="67" spans="1:112" x14ac:dyDescent="0.2">
      <c r="A67" s="7" t="str">
        <f t="shared" si="2"/>
        <v>EIG_QU_2</v>
      </c>
      <c r="B67" s="5" t="s">
        <v>3653</v>
      </c>
      <c r="C67" s="5" t="s">
        <v>646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8">
        <v>200.86185211816559</v>
      </c>
      <c r="CT67" s="8">
        <v>203.37064658351909</v>
      </c>
      <c r="CU67" s="8">
        <v>205.70071452885082</v>
      </c>
      <c r="CV67" s="8">
        <v>210.2122660357463</v>
      </c>
      <c r="CW67" s="8">
        <v>211.84700293000495</v>
      </c>
      <c r="CX67" s="167"/>
      <c r="CY67" s="167"/>
      <c r="CZ67" s="167"/>
      <c r="DA67" s="168"/>
      <c r="DB67" s="168"/>
      <c r="DC67" s="8"/>
      <c r="DD67" s="8"/>
      <c r="DE67" s="8"/>
      <c r="DF67" s="8"/>
      <c r="DG67" s="8"/>
      <c r="DH67" s="8"/>
    </row>
    <row r="68" spans="1:112" x14ac:dyDescent="0.2">
      <c r="A68" s="7" t="str">
        <f t="shared" si="2"/>
        <v>EIG_QU_3</v>
      </c>
      <c r="B68" s="5" t="s">
        <v>3653</v>
      </c>
      <c r="C68" s="5" t="s">
        <v>646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8">
        <v>205.09329538729398</v>
      </c>
      <c r="CT68" s="8">
        <v>208.44560146201218</v>
      </c>
      <c r="CU68" s="8">
        <v>212.32077961435598</v>
      </c>
      <c r="CV68" s="8">
        <v>212.03784894688704</v>
      </c>
      <c r="CW68" s="8">
        <v>218.19192007006544</v>
      </c>
      <c r="CX68" s="167"/>
      <c r="CY68" s="167"/>
      <c r="CZ68" s="167"/>
      <c r="DA68" s="168"/>
      <c r="DB68" s="168"/>
      <c r="DC68" s="8"/>
      <c r="DD68" s="8"/>
      <c r="DE68" s="8"/>
      <c r="DF68" s="8"/>
      <c r="DG68" s="8"/>
      <c r="DH68" s="8"/>
    </row>
    <row r="69" spans="1:112" x14ac:dyDescent="0.2">
      <c r="A69" s="7" t="str">
        <f t="shared" si="2"/>
        <v>EIG_QU_4</v>
      </c>
      <c r="B69" s="5" t="s">
        <v>3653</v>
      </c>
      <c r="C69" s="5" t="s">
        <v>646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8">
        <v>200.55297979523056</v>
      </c>
      <c r="CT69" s="8">
        <v>201.93888575411719</v>
      </c>
      <c r="CU69" s="8">
        <v>207.66647022846624</v>
      </c>
      <c r="CV69" s="8">
        <v>209.82234640251548</v>
      </c>
      <c r="CW69" s="8">
        <v>209.29635483965035</v>
      </c>
      <c r="CX69" s="167"/>
      <c r="CY69" s="167"/>
      <c r="CZ69" s="167"/>
      <c r="DA69" s="168"/>
      <c r="DB69" s="168"/>
      <c r="DC69" s="8"/>
      <c r="DD69" s="8"/>
      <c r="DE69" s="8"/>
      <c r="DF69" s="8"/>
      <c r="DG69" s="8"/>
      <c r="DH69" s="8"/>
    </row>
    <row r="70" spans="1:112" x14ac:dyDescent="0.2">
      <c r="A70" s="7" t="str">
        <f t="shared" si="2"/>
        <v>EIG_QU_5</v>
      </c>
      <c r="B70" s="5" t="s">
        <v>3653</v>
      </c>
      <c r="C70" s="5" t="s">
        <v>646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8">
        <v>258.18497565602712</v>
      </c>
      <c r="CT70" s="8">
        <v>258.85540711126117</v>
      </c>
      <c r="CU70" s="8">
        <v>264.8872525017984</v>
      </c>
      <c r="CV70" s="8">
        <v>263.62264361513729</v>
      </c>
      <c r="CW70" s="8">
        <v>266.16222450052658</v>
      </c>
      <c r="CX70" s="167"/>
      <c r="CY70" s="167"/>
      <c r="CZ70" s="167"/>
      <c r="DA70" s="168"/>
      <c r="DB70" s="168"/>
      <c r="DC70" s="8"/>
      <c r="DD70" s="8"/>
      <c r="DE70" s="8"/>
      <c r="DF70" s="8"/>
      <c r="DG70" s="8"/>
      <c r="DH70" s="8"/>
    </row>
    <row r="71" spans="1:112" x14ac:dyDescent="0.2">
      <c r="A71" s="7" t="str">
        <f t="shared" si="2"/>
        <v>EIG_QU_6</v>
      </c>
      <c r="B71" s="5" t="s">
        <v>3653</v>
      </c>
      <c r="C71" s="5" t="s">
        <v>646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8">
        <v>215.11708068563001</v>
      </c>
      <c r="CT71" s="8">
        <v>220.03702970159185</v>
      </c>
      <c r="CU71" s="8">
        <v>224.87817713973422</v>
      </c>
      <c r="CV71" s="8">
        <v>224.48121565809737</v>
      </c>
      <c r="CW71" s="8">
        <v>226.30895215405963</v>
      </c>
      <c r="CX71" s="167"/>
      <c r="CY71" s="167"/>
      <c r="CZ71" s="167"/>
      <c r="DA71" s="168"/>
      <c r="DB71" s="168"/>
      <c r="DC71" s="8"/>
      <c r="DD71" s="8"/>
      <c r="DE71" s="8"/>
      <c r="DF71" s="8"/>
      <c r="DG71" s="8"/>
      <c r="DH71" s="8"/>
    </row>
    <row r="72" spans="1:112" x14ac:dyDescent="0.2">
      <c r="A72" s="7" t="str">
        <f t="shared" si="2"/>
        <v>EIG_QU_7</v>
      </c>
      <c r="B72" s="5" t="s">
        <v>3653</v>
      </c>
      <c r="C72" s="5" t="s">
        <v>646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8">
        <v>220.79332372892239</v>
      </c>
      <c r="CT72" s="8">
        <v>224.21478145819867</v>
      </c>
      <c r="CU72" s="8">
        <v>226.61388915810136</v>
      </c>
      <c r="CV72" s="8">
        <v>229.10525176316924</v>
      </c>
      <c r="CW72" s="8">
        <v>235.91907770376315</v>
      </c>
      <c r="CX72" s="167"/>
      <c r="CY72" s="167"/>
      <c r="CZ72" s="167"/>
      <c r="DA72" s="168"/>
      <c r="DB72" s="168"/>
      <c r="DC72" s="8"/>
      <c r="DD72" s="8"/>
      <c r="DE72" s="8"/>
      <c r="DF72" s="8"/>
      <c r="DG72" s="8"/>
      <c r="DH72" s="8"/>
    </row>
    <row r="73" spans="1:112" x14ac:dyDescent="0.2">
      <c r="A73" s="7" t="str">
        <f t="shared" si="2"/>
        <v>EIG_QU_8</v>
      </c>
      <c r="B73" s="5" t="s">
        <v>3653</v>
      </c>
      <c r="C73" s="5" t="s">
        <v>646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8">
        <v>197.49764134514461</v>
      </c>
      <c r="CT73" s="8">
        <v>200.49595843540214</v>
      </c>
      <c r="CU73" s="8">
        <v>202.88119758448957</v>
      </c>
      <c r="CV73" s="8">
        <v>200.86833780495081</v>
      </c>
      <c r="CW73" s="8">
        <v>202.49453596861446</v>
      </c>
      <c r="CX73" s="167"/>
      <c r="CY73" s="167"/>
      <c r="CZ73" s="167"/>
      <c r="DA73" s="168"/>
      <c r="DB73" s="168"/>
      <c r="DC73" s="8"/>
      <c r="DD73" s="8"/>
      <c r="DE73" s="8"/>
      <c r="DF73" s="8"/>
      <c r="DG73" s="8"/>
      <c r="DH73" s="8"/>
    </row>
    <row r="74" spans="1:112" x14ac:dyDescent="0.2">
      <c r="A74" s="7" t="str">
        <f t="shared" si="2"/>
        <v>EFHg_QU_CH</v>
      </c>
      <c r="B74" s="5" t="s">
        <v>251</v>
      </c>
      <c r="C74" s="5" t="s">
        <v>646</v>
      </c>
      <c r="D74" s="24" t="s">
        <v>234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8">
        <v>217.14168834945818</v>
      </c>
      <c r="CT74" s="8">
        <v>217.56027161802308</v>
      </c>
      <c r="CU74" s="8">
        <v>222.34505202681146</v>
      </c>
      <c r="CV74" s="8">
        <v>221.95754678447108</v>
      </c>
      <c r="CW74" s="8">
        <v>228.51097579834141</v>
      </c>
      <c r="CX74" s="167"/>
      <c r="CY74" s="167"/>
      <c r="CZ74" s="167"/>
      <c r="DA74" s="168"/>
      <c r="DB74" s="168"/>
      <c r="DC74" s="8"/>
      <c r="DD74" s="8"/>
      <c r="DE74" s="8"/>
      <c r="DF74" s="8"/>
      <c r="DG74" s="8"/>
      <c r="DH74" s="8"/>
    </row>
    <row r="75" spans="1:112" x14ac:dyDescent="0.2">
      <c r="A75" s="7" t="str">
        <f t="shared" si="2"/>
        <v>EFHt_QU_CH</v>
      </c>
      <c r="B75" s="5" t="s">
        <v>3652</v>
      </c>
      <c r="C75" s="5" t="s">
        <v>646</v>
      </c>
      <c r="D75" s="24" t="s">
        <v>234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8">
        <v>217.47573150501353</v>
      </c>
      <c r="CT75" s="8">
        <v>220.2733424550556</v>
      </c>
      <c r="CU75" s="8">
        <v>225.56357795004831</v>
      </c>
      <c r="CV75" s="8">
        <v>225.21420234871636</v>
      </c>
      <c r="CW75" s="8">
        <v>229.35354113089849</v>
      </c>
      <c r="CX75" s="167"/>
      <c r="CY75" s="167"/>
      <c r="CZ75" s="167"/>
      <c r="DA75" s="168"/>
      <c r="DB75" s="168"/>
      <c r="DC75" s="8"/>
      <c r="DD75" s="8"/>
      <c r="DE75" s="8"/>
      <c r="DF75" s="8"/>
      <c r="DG75" s="8"/>
      <c r="DH75" s="8"/>
    </row>
    <row r="76" spans="1:112" x14ac:dyDescent="0.2">
      <c r="A76" s="7" t="str">
        <f t="shared" si="2"/>
        <v>EFHm_QU_CH</v>
      </c>
      <c r="B76" s="5" t="s">
        <v>250</v>
      </c>
      <c r="C76" s="5" t="s">
        <v>646</v>
      </c>
      <c r="D76" s="24" t="s">
        <v>234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8">
        <v>212.29447533316247</v>
      </c>
      <c r="CT76" s="8">
        <v>216.131850119555</v>
      </c>
      <c r="CU76" s="8">
        <v>222.29344719196385</v>
      </c>
      <c r="CV76" s="8">
        <v>220.92898767426519</v>
      </c>
      <c r="CW76" s="8">
        <v>222.5232911394977</v>
      </c>
      <c r="CX76" s="167"/>
      <c r="CY76" s="167"/>
      <c r="CZ76" s="167"/>
      <c r="DA76" s="168"/>
      <c r="DB76" s="168"/>
      <c r="DC76" s="8"/>
      <c r="DD76" s="8"/>
      <c r="DE76" s="8"/>
      <c r="DF76" s="8"/>
      <c r="DG76" s="8"/>
      <c r="DH76" s="8"/>
    </row>
    <row r="77" spans="1:112" x14ac:dyDescent="0.2">
      <c r="A77" s="7" t="str">
        <f t="shared" si="2"/>
        <v>EFHu_QU_CH</v>
      </c>
      <c r="B77" s="5" t="s">
        <v>249</v>
      </c>
      <c r="C77" s="5" t="s">
        <v>646</v>
      </c>
      <c r="D77" s="24" t="s">
        <v>234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8">
        <v>227.04157722074524</v>
      </c>
      <c r="CT77" s="8">
        <v>234.38961139423236</v>
      </c>
      <c r="CU77" s="8">
        <v>239.56777982612562</v>
      </c>
      <c r="CV77" s="8">
        <v>241.00514537884311</v>
      </c>
      <c r="CW77" s="8">
        <v>243.00459227406162</v>
      </c>
      <c r="CX77" s="167"/>
      <c r="CY77" s="167"/>
      <c r="CZ77" s="167"/>
      <c r="DA77" s="168"/>
      <c r="DB77" s="168"/>
      <c r="DC77" s="8"/>
      <c r="DD77" s="8"/>
      <c r="DE77" s="8"/>
      <c r="DF77" s="8"/>
      <c r="DG77" s="8"/>
      <c r="DH77" s="8"/>
    </row>
    <row r="78" spans="1:112" x14ac:dyDescent="0.2">
      <c r="A78" s="7" t="str">
        <f t="shared" si="2"/>
        <v>EWGg_QU_CH</v>
      </c>
      <c r="B78" s="5" t="s">
        <v>248</v>
      </c>
      <c r="C78" s="5" t="s">
        <v>646</v>
      </c>
      <c r="D78" s="24" t="s">
        <v>234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8">
        <v>257.88038970352784</v>
      </c>
      <c r="CT78" s="8">
        <v>264.1075696922141</v>
      </c>
      <c r="CU78" s="8">
        <v>269.17910764915018</v>
      </c>
      <c r="CV78" s="8">
        <v>271.46697759599141</v>
      </c>
      <c r="CW78" s="8">
        <v>273.70229891775966</v>
      </c>
      <c r="CX78" s="167"/>
      <c r="CY78" s="167"/>
      <c r="CZ78" s="167"/>
      <c r="DA78" s="168"/>
      <c r="DB78" s="168"/>
      <c r="DC78" s="8"/>
      <c r="DD78" s="8"/>
      <c r="DE78" s="8"/>
      <c r="DF78" s="8"/>
      <c r="DG78" s="8"/>
      <c r="DH78" s="8"/>
    </row>
    <row r="79" spans="1:112" x14ac:dyDescent="0.2">
      <c r="A79" s="7" t="str">
        <f t="shared" si="2"/>
        <v>EWGt_QU_CH</v>
      </c>
      <c r="B79" s="5" t="s">
        <v>3651</v>
      </c>
      <c r="C79" s="5" t="s">
        <v>646</v>
      </c>
      <c r="D79" s="24" t="s">
        <v>234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8">
        <v>258.66868488320648</v>
      </c>
      <c r="CT79" s="8">
        <v>262.40002210225487</v>
      </c>
      <c r="CU79" s="8">
        <v>264.10585164820458</v>
      </c>
      <c r="CV79" s="8">
        <v>266.44186410109671</v>
      </c>
      <c r="CW79" s="8">
        <v>268.68880923070924</v>
      </c>
      <c r="CX79" s="167"/>
      <c r="CY79" s="167"/>
      <c r="CZ79" s="167"/>
      <c r="DA79" s="168"/>
      <c r="DB79" s="168"/>
      <c r="DC79" s="8"/>
      <c r="DD79" s="8"/>
      <c r="DE79" s="8"/>
      <c r="DF79" s="8"/>
      <c r="DG79" s="8"/>
      <c r="DH79" s="8"/>
    </row>
    <row r="80" spans="1:112" x14ac:dyDescent="0.2">
      <c r="A80" s="7" t="str">
        <f t="shared" si="2"/>
        <v>EWGm_QU_CH</v>
      </c>
      <c r="B80" s="5" t="s">
        <v>247</v>
      </c>
      <c r="C80" s="5" t="s">
        <v>646</v>
      </c>
      <c r="D80" s="24" t="s">
        <v>234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8">
        <v>259.94492898688259</v>
      </c>
      <c r="CT80" s="8">
        <v>261.91023465214414</v>
      </c>
      <c r="CU80" s="8">
        <v>260.54211200936498</v>
      </c>
      <c r="CV80" s="8">
        <v>262.23784593155699</v>
      </c>
      <c r="CW80" s="8">
        <v>263.61206596012829</v>
      </c>
      <c r="CX80" s="167"/>
      <c r="CY80" s="167"/>
      <c r="CZ80" s="167"/>
      <c r="DA80" s="168"/>
      <c r="DB80" s="168"/>
      <c r="DC80" s="8"/>
      <c r="DD80" s="8"/>
      <c r="DE80" s="8"/>
      <c r="DF80" s="8"/>
      <c r="DG80" s="8"/>
      <c r="DH80" s="8"/>
    </row>
    <row r="81" spans="1:112" x14ac:dyDescent="0.2">
      <c r="A81" s="7" t="str">
        <f t="shared" si="2"/>
        <v>EWGu_QU_CH</v>
      </c>
      <c r="B81" s="5" t="s">
        <v>246</v>
      </c>
      <c r="C81" s="5" t="s">
        <v>646</v>
      </c>
      <c r="D81" s="24" t="s">
        <v>234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8">
        <v>258.11589406991095</v>
      </c>
      <c r="CT81" s="8">
        <v>257.27762214631485</v>
      </c>
      <c r="CU81" s="8">
        <v>254.96687905766308</v>
      </c>
      <c r="CV81" s="8">
        <v>259.48577673307881</v>
      </c>
      <c r="CW81" s="8">
        <v>264.48974357082864</v>
      </c>
      <c r="CX81" s="167"/>
      <c r="CY81" s="167"/>
      <c r="CZ81" s="167"/>
      <c r="DA81" s="168"/>
      <c r="DB81" s="168"/>
      <c r="DC81" s="8"/>
      <c r="DD81" s="8"/>
      <c r="DE81" s="8"/>
      <c r="DF81" s="8"/>
      <c r="DG81" s="8"/>
      <c r="DH81" s="8"/>
    </row>
    <row r="82" spans="1:112" x14ac:dyDescent="0.2">
      <c r="A82" s="7" t="str">
        <f t="shared" ref="A82:A145" si="3">CONCATENATE(B82,"_",C82,"_",D82)</f>
        <v>EIG_QU_CH</v>
      </c>
      <c r="B82" s="5" t="s">
        <v>3653</v>
      </c>
      <c r="C82" s="5" t="s">
        <v>646</v>
      </c>
      <c r="D82" s="24" t="s">
        <v>234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8">
        <v>232.90672444723168</v>
      </c>
      <c r="CT82" s="8">
        <v>236.05481818152424</v>
      </c>
      <c r="CU82" s="8">
        <v>239.99430267284612</v>
      </c>
      <c r="CV82" s="8">
        <v>240.65569388469754</v>
      </c>
      <c r="CW82" s="8">
        <v>244.08145513003126</v>
      </c>
      <c r="CX82" s="167"/>
      <c r="CY82" s="167"/>
      <c r="CZ82" s="167"/>
      <c r="DA82" s="168"/>
      <c r="DB82" s="168"/>
      <c r="DC82" s="8"/>
      <c r="DD82" s="8"/>
      <c r="DE82" s="8"/>
      <c r="DF82" s="8"/>
      <c r="DG82" s="8"/>
      <c r="DH82" s="8"/>
    </row>
    <row r="83" spans="1:112" x14ac:dyDescent="0.2">
      <c r="A83" s="7" t="str">
        <f t="shared" si="3"/>
        <v>EFHgL_QU_1</v>
      </c>
      <c r="B83" s="5" t="s">
        <v>3728</v>
      </c>
      <c r="C83" s="5" t="s">
        <v>646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8">
        <v>765.90070500453896</v>
      </c>
      <c r="CT83" s="8">
        <v>775.39168767492231</v>
      </c>
      <c r="CU83" s="8">
        <v>783.28901068726645</v>
      </c>
      <c r="CV83" s="8">
        <v>796.32215363830437</v>
      </c>
      <c r="CW83" s="8">
        <v>837.53033924225394</v>
      </c>
      <c r="CX83" s="167"/>
      <c r="CY83" s="167"/>
      <c r="CZ83" s="167"/>
      <c r="DA83" s="168"/>
      <c r="DB83" s="168"/>
      <c r="DC83" s="8"/>
      <c r="DD83" s="8"/>
      <c r="DE83" s="8"/>
      <c r="DF83" s="8"/>
      <c r="DG83" s="8"/>
      <c r="DH83" s="8"/>
    </row>
    <row r="84" spans="1:112" x14ac:dyDescent="0.2">
      <c r="A84" s="7" t="str">
        <f t="shared" si="3"/>
        <v>EFHgL_QU_2</v>
      </c>
      <c r="B84" s="5" t="s">
        <v>3728</v>
      </c>
      <c r="C84" s="5" t="s">
        <v>646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8">
        <v>225.59031152507902</v>
      </c>
      <c r="CT84" s="8">
        <v>221.1033579046665</v>
      </c>
      <c r="CU84" s="8">
        <v>226.61820727368922</v>
      </c>
      <c r="CV84" s="8">
        <v>228.29786022437867</v>
      </c>
      <c r="CW84" s="8">
        <v>241.59127020472999</v>
      </c>
      <c r="CX84" s="167"/>
      <c r="CY84" s="167"/>
      <c r="CZ84" s="167"/>
      <c r="DA84" s="168"/>
      <c r="DB84" s="168"/>
      <c r="DC84" s="8"/>
      <c r="DD84" s="8"/>
      <c r="DE84" s="8"/>
      <c r="DF84" s="8"/>
      <c r="DG84" s="8"/>
      <c r="DH84" s="8"/>
    </row>
    <row r="85" spans="1:112" x14ac:dyDescent="0.2">
      <c r="A85" s="7" t="str">
        <f t="shared" si="3"/>
        <v>EFHgL_QU_3</v>
      </c>
      <c r="B85" s="5" t="s">
        <v>3728</v>
      </c>
      <c r="C85" s="5" t="s">
        <v>646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8">
        <v>436.42932961993256</v>
      </c>
      <c r="CT85" s="8">
        <v>430.76467081254208</v>
      </c>
      <c r="CU85" s="8">
        <v>454.77188458212095</v>
      </c>
      <c r="CV85" s="8">
        <v>442.46069208716233</v>
      </c>
      <c r="CW85" s="8">
        <v>504.84113558815233</v>
      </c>
      <c r="CX85" s="167"/>
      <c r="CY85" s="167"/>
      <c r="CZ85" s="167"/>
      <c r="DA85" s="168"/>
      <c r="DB85" s="168"/>
      <c r="DC85" s="8"/>
      <c r="DD85" s="8"/>
      <c r="DE85" s="8"/>
      <c r="DF85" s="8"/>
      <c r="DG85" s="8"/>
      <c r="DH85" s="8"/>
    </row>
    <row r="86" spans="1:112" x14ac:dyDescent="0.2">
      <c r="A86" s="7" t="str">
        <f t="shared" si="3"/>
        <v>EFHgL_QU_4</v>
      </c>
      <c r="B86" s="5" t="s">
        <v>3728</v>
      </c>
      <c r="C86" s="5" t="s">
        <v>646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8">
        <v>352.2577625622352</v>
      </c>
      <c r="CT86" s="8">
        <v>339.71555421610213</v>
      </c>
      <c r="CU86" s="8">
        <v>364.3218129954393</v>
      </c>
      <c r="CV86" s="8">
        <v>366.49424771746271</v>
      </c>
      <c r="CW86" s="8">
        <v>379.17175309390399</v>
      </c>
      <c r="CX86" s="167"/>
      <c r="CY86" s="167"/>
      <c r="CZ86" s="167"/>
      <c r="DA86" s="168"/>
      <c r="DB86" s="168"/>
      <c r="DC86" s="8"/>
      <c r="DD86" s="8"/>
      <c r="DE86" s="8"/>
      <c r="DF86" s="8"/>
      <c r="DG86" s="8"/>
      <c r="DH86" s="8"/>
    </row>
    <row r="87" spans="1:112" x14ac:dyDescent="0.2">
      <c r="A87" s="7" t="str">
        <f t="shared" si="3"/>
        <v>EFHgL_QU_5</v>
      </c>
      <c r="B87" s="5" t="s">
        <v>3728</v>
      </c>
      <c r="C87" s="5" t="s">
        <v>646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8">
        <v>528.88511923384522</v>
      </c>
      <c r="CT87" s="8">
        <v>502.90642465949588</v>
      </c>
      <c r="CU87" s="8">
        <v>528.83549563737643</v>
      </c>
      <c r="CV87" s="8">
        <v>520.85700137075037</v>
      </c>
      <c r="CW87" s="8">
        <v>540.32035586914731</v>
      </c>
      <c r="CX87" s="167"/>
      <c r="CY87" s="167"/>
      <c r="CZ87" s="167"/>
      <c r="DA87" s="168"/>
      <c r="DB87" s="168"/>
      <c r="DC87" s="8"/>
      <c r="DD87" s="8"/>
      <c r="DE87" s="8"/>
      <c r="DF87" s="8"/>
      <c r="DG87" s="8"/>
      <c r="DH87" s="8"/>
    </row>
    <row r="88" spans="1:112" x14ac:dyDescent="0.2">
      <c r="A88" s="7" t="str">
        <f t="shared" si="3"/>
        <v>EFHgL_QU_6</v>
      </c>
      <c r="B88" s="5" t="s">
        <v>3728</v>
      </c>
      <c r="C88" s="5" t="s">
        <v>646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8">
        <v>557.16583838324368</v>
      </c>
      <c r="CT88" s="8">
        <v>558.02498741109241</v>
      </c>
      <c r="CU88" s="8">
        <v>602.82828979013311</v>
      </c>
      <c r="CV88" s="8">
        <v>586.05242907583261</v>
      </c>
      <c r="CW88" s="8">
        <v>608.75050071178748</v>
      </c>
      <c r="CX88" s="167"/>
      <c r="CY88" s="167"/>
      <c r="CZ88" s="167"/>
      <c r="DA88" s="168"/>
      <c r="DB88" s="168"/>
      <c r="DC88" s="8"/>
      <c r="DD88" s="8"/>
      <c r="DE88" s="8"/>
      <c r="DF88" s="8"/>
      <c r="DG88" s="8"/>
      <c r="DH88" s="8"/>
    </row>
    <row r="89" spans="1:112" x14ac:dyDescent="0.2">
      <c r="A89" s="7" t="str">
        <f t="shared" si="3"/>
        <v>EFHgL_QU_7</v>
      </c>
      <c r="B89" s="5" t="s">
        <v>3728</v>
      </c>
      <c r="C89" s="5" t="s">
        <v>646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8">
        <v>359.76403642779945</v>
      </c>
      <c r="CT89" s="8">
        <v>358.71079657069549</v>
      </c>
      <c r="CU89" s="8">
        <v>384.85576953007399</v>
      </c>
      <c r="CV89" s="8">
        <v>375.6600911208954</v>
      </c>
      <c r="CW89" s="8">
        <v>431.7627746243449</v>
      </c>
      <c r="CX89" s="167"/>
      <c r="CY89" s="167"/>
      <c r="CZ89" s="167"/>
      <c r="DA89" s="168"/>
      <c r="DB89" s="168"/>
      <c r="DC89" s="8"/>
      <c r="DD89" s="8"/>
      <c r="DE89" s="8"/>
      <c r="DF89" s="8"/>
      <c r="DG89" s="8"/>
      <c r="DH89" s="8"/>
    </row>
    <row r="90" spans="1:112" x14ac:dyDescent="0.2">
      <c r="A90" s="7" t="str">
        <f t="shared" si="3"/>
        <v>EFHgL_QU_8</v>
      </c>
      <c r="B90" s="5" t="s">
        <v>3728</v>
      </c>
      <c r="C90" s="5" t="s">
        <v>646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8">
        <v>331.19950895568076</v>
      </c>
      <c r="CT90" s="8">
        <v>334.08518224691079</v>
      </c>
      <c r="CU90" s="8">
        <v>355.61023961188511</v>
      </c>
      <c r="CV90" s="8">
        <v>345.02069891371514</v>
      </c>
      <c r="CW90" s="8">
        <v>349.81151577038941</v>
      </c>
      <c r="CX90" s="167"/>
      <c r="CY90" s="167"/>
      <c r="CZ90" s="167"/>
      <c r="DA90" s="168"/>
      <c r="DB90" s="168"/>
      <c r="DC90" s="8"/>
      <c r="DD90" s="8"/>
      <c r="DE90" s="8"/>
      <c r="DF90" s="8"/>
      <c r="DG90" s="8"/>
      <c r="DH90" s="8"/>
    </row>
    <row r="91" spans="1:112" x14ac:dyDescent="0.2">
      <c r="A91" s="7" t="str">
        <f t="shared" si="3"/>
        <v>EFHtL_QU_1</v>
      </c>
      <c r="B91" s="5" t="s">
        <v>3729</v>
      </c>
      <c r="C91" s="5" t="s">
        <v>646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8">
        <v>616.24286881636749</v>
      </c>
      <c r="CT91" s="8">
        <v>639.9814865903171</v>
      </c>
      <c r="CU91" s="8">
        <v>647.09292661400332</v>
      </c>
      <c r="CV91" s="8">
        <v>658.04356909664511</v>
      </c>
      <c r="CW91" s="8">
        <v>672.06518542454444</v>
      </c>
      <c r="CX91" s="167"/>
      <c r="CY91" s="167"/>
      <c r="CZ91" s="167"/>
      <c r="DA91" s="168"/>
      <c r="DB91" s="168"/>
      <c r="DC91" s="8"/>
      <c r="DD91" s="8"/>
      <c r="DE91" s="8"/>
      <c r="DF91" s="8"/>
      <c r="DG91" s="8"/>
      <c r="DH91" s="8"/>
    </row>
    <row r="92" spans="1:112" x14ac:dyDescent="0.2">
      <c r="A92" s="7" t="str">
        <f t="shared" si="3"/>
        <v>EFHtL_QU_2</v>
      </c>
      <c r="B92" s="5" t="s">
        <v>3729</v>
      </c>
      <c r="C92" s="5" t="s">
        <v>646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8">
        <v>300.15912622764881</v>
      </c>
      <c r="CT92" s="8">
        <v>312.95082346988107</v>
      </c>
      <c r="CU92" s="8">
        <v>321.48319993200556</v>
      </c>
      <c r="CV92" s="8">
        <v>331.94034593118016</v>
      </c>
      <c r="CW92" s="8">
        <v>338.43220004999347</v>
      </c>
      <c r="CX92" s="167"/>
      <c r="CY92" s="167"/>
      <c r="CZ92" s="167"/>
      <c r="DA92" s="168"/>
      <c r="DB92" s="168"/>
      <c r="DC92" s="8"/>
      <c r="DD92" s="8"/>
      <c r="DE92" s="8"/>
      <c r="DF92" s="8"/>
      <c r="DG92" s="8"/>
      <c r="DH92" s="8"/>
    </row>
    <row r="93" spans="1:112" x14ac:dyDescent="0.2">
      <c r="A93" s="7" t="str">
        <f t="shared" si="3"/>
        <v>EFHtL_QU_3</v>
      </c>
      <c r="B93" s="5" t="s">
        <v>3729</v>
      </c>
      <c r="C93" s="5" t="s">
        <v>646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8">
        <v>377.72762030211419</v>
      </c>
      <c r="CT93" s="8">
        <v>388.45197143738602</v>
      </c>
      <c r="CU93" s="8">
        <v>406.98328781714099</v>
      </c>
      <c r="CV93" s="8">
        <v>399.88904319084941</v>
      </c>
      <c r="CW93" s="8">
        <v>429.16779323944809</v>
      </c>
      <c r="CX93" s="167"/>
      <c r="CY93" s="167"/>
      <c r="CZ93" s="167"/>
      <c r="DA93" s="168"/>
      <c r="DB93" s="168"/>
      <c r="DC93" s="8"/>
      <c r="DD93" s="8"/>
      <c r="DE93" s="8"/>
      <c r="DF93" s="8"/>
      <c r="DG93" s="8"/>
      <c r="DH93" s="8"/>
    </row>
    <row r="94" spans="1:112" x14ac:dyDescent="0.2">
      <c r="A94" s="7" t="str">
        <f t="shared" si="3"/>
        <v>EFHtL_QU_4</v>
      </c>
      <c r="B94" s="5" t="s">
        <v>3729</v>
      </c>
      <c r="C94" s="5" t="s">
        <v>646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8">
        <v>292.78070844229217</v>
      </c>
      <c r="CT94" s="8">
        <v>291.96617272275222</v>
      </c>
      <c r="CU94" s="8">
        <v>310.57278800861758</v>
      </c>
      <c r="CV94" s="8">
        <v>312.00510963268397</v>
      </c>
      <c r="CW94" s="8">
        <v>313.1961771457631</v>
      </c>
      <c r="CX94" s="167"/>
      <c r="CY94" s="167"/>
      <c r="CZ94" s="167"/>
      <c r="DA94" s="168"/>
      <c r="DB94" s="168"/>
      <c r="DC94" s="8"/>
      <c r="DD94" s="8"/>
      <c r="DE94" s="8"/>
      <c r="DF94" s="8"/>
      <c r="DG94" s="8"/>
      <c r="DH94" s="8"/>
    </row>
    <row r="95" spans="1:112" x14ac:dyDescent="0.2">
      <c r="A95" s="7" t="str">
        <f t="shared" si="3"/>
        <v>EFHtL_QU_5</v>
      </c>
      <c r="B95" s="5" t="s">
        <v>3729</v>
      </c>
      <c r="C95" s="5" t="s">
        <v>646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8">
        <v>424.88040538901686</v>
      </c>
      <c r="CT95" s="8">
        <v>417.07334319022129</v>
      </c>
      <c r="CU95" s="8">
        <v>438.69594902142285</v>
      </c>
      <c r="CV95" s="8">
        <v>432.92268663141471</v>
      </c>
      <c r="CW95" s="8">
        <v>437.09222551307533</v>
      </c>
      <c r="CX95" s="167"/>
      <c r="CY95" s="167"/>
      <c r="CZ95" s="167"/>
      <c r="DA95" s="168"/>
      <c r="DB95" s="168"/>
      <c r="DC95" s="8"/>
      <c r="DD95" s="8"/>
      <c r="DE95" s="8"/>
      <c r="DF95" s="8"/>
      <c r="DG95" s="8"/>
      <c r="DH95" s="8"/>
    </row>
    <row r="96" spans="1:112" x14ac:dyDescent="0.2">
      <c r="A96" s="7" t="str">
        <f t="shared" si="3"/>
        <v>EFHtL_QU_6</v>
      </c>
      <c r="B96" s="5" t="s">
        <v>3729</v>
      </c>
      <c r="C96" s="5" t="s">
        <v>646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8">
        <v>431.35305497012092</v>
      </c>
      <c r="CT96" s="8">
        <v>445.51561039143775</v>
      </c>
      <c r="CU96" s="8">
        <v>477.12242966445962</v>
      </c>
      <c r="CV96" s="8">
        <v>467.93692273587811</v>
      </c>
      <c r="CW96" s="8">
        <v>470.07936645734992</v>
      </c>
      <c r="CX96" s="167"/>
      <c r="CY96" s="167"/>
      <c r="CZ96" s="167"/>
      <c r="DA96" s="168"/>
      <c r="DB96" s="168"/>
      <c r="DC96" s="8"/>
      <c r="DD96" s="8"/>
      <c r="DE96" s="8"/>
      <c r="DF96" s="8"/>
      <c r="DG96" s="8"/>
      <c r="DH96" s="8"/>
    </row>
    <row r="97" spans="1:112" x14ac:dyDescent="0.2">
      <c r="A97" s="7" t="str">
        <f t="shared" si="3"/>
        <v>EFHtL_QU_7</v>
      </c>
      <c r="B97" s="5" t="s">
        <v>3729</v>
      </c>
      <c r="C97" s="5" t="s">
        <v>646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8">
        <v>377.99662814311881</v>
      </c>
      <c r="CT97" s="8">
        <v>393.98543911071749</v>
      </c>
      <c r="CU97" s="8">
        <v>420.3551628125598</v>
      </c>
      <c r="CV97" s="8">
        <v>416.27539957140851</v>
      </c>
      <c r="CW97" s="8">
        <v>449.80960396785201</v>
      </c>
      <c r="CX97" s="167"/>
      <c r="CY97" s="167"/>
      <c r="CZ97" s="167"/>
      <c r="DA97" s="168"/>
      <c r="DB97" s="168"/>
      <c r="DC97" s="8"/>
      <c r="DD97" s="8"/>
      <c r="DE97" s="8"/>
      <c r="DF97" s="8"/>
      <c r="DG97" s="8"/>
      <c r="DH97" s="8"/>
    </row>
    <row r="98" spans="1:112" x14ac:dyDescent="0.2">
      <c r="A98" s="7" t="str">
        <f t="shared" si="3"/>
        <v>EFHtL_QU_8</v>
      </c>
      <c r="B98" s="5" t="s">
        <v>3729</v>
      </c>
      <c r="C98" s="5" t="s">
        <v>646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8">
        <v>279.54526341653826</v>
      </c>
      <c r="CT98" s="8">
        <v>291.49091342524872</v>
      </c>
      <c r="CU98" s="8">
        <v>309.39588663913992</v>
      </c>
      <c r="CV98" s="8">
        <v>302.84904246454425</v>
      </c>
      <c r="CW98" s="8">
        <v>298.25878114409062</v>
      </c>
      <c r="CX98" s="167"/>
      <c r="CY98" s="167"/>
      <c r="CZ98" s="167"/>
      <c r="DA98" s="168"/>
      <c r="DB98" s="168"/>
      <c r="DC98" s="8"/>
      <c r="DD98" s="8"/>
      <c r="DE98" s="8"/>
      <c r="DF98" s="8"/>
      <c r="DG98" s="8"/>
      <c r="DH98" s="8"/>
    </row>
    <row r="99" spans="1:112" x14ac:dyDescent="0.2">
      <c r="A99" s="7" t="str">
        <f t="shared" si="3"/>
        <v>EFHmL_QU_1</v>
      </c>
      <c r="B99" s="5" t="s">
        <v>3730</v>
      </c>
      <c r="C99" s="5" t="s">
        <v>646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8">
        <v>501.58039644066753</v>
      </c>
      <c r="CT99" s="8">
        <v>520.44983626380417</v>
      </c>
      <c r="CU99" s="8">
        <v>528.43403214961256</v>
      </c>
      <c r="CV99" s="8">
        <v>532.8128406198299</v>
      </c>
      <c r="CW99" s="8">
        <v>537.60372810987565</v>
      </c>
      <c r="CX99" s="167"/>
      <c r="CY99" s="167"/>
      <c r="CZ99" s="167"/>
      <c r="DA99" s="168"/>
      <c r="DB99" s="168"/>
      <c r="DC99" s="8"/>
      <c r="DD99" s="8"/>
      <c r="DE99" s="8"/>
      <c r="DF99" s="8"/>
      <c r="DG99" s="8"/>
      <c r="DH99" s="8"/>
    </row>
    <row r="100" spans="1:112" x14ac:dyDescent="0.2">
      <c r="A100" s="7" t="str">
        <f t="shared" si="3"/>
        <v>EFHmL_QU_2</v>
      </c>
      <c r="B100" s="5" t="s">
        <v>3730</v>
      </c>
      <c r="C100" s="5" t="s">
        <v>646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8">
        <v>316.84582741854229</v>
      </c>
      <c r="CT100" s="8">
        <v>330.69651630080375</v>
      </c>
      <c r="CU100" s="8">
        <v>341.90571060223738</v>
      </c>
      <c r="CV100" s="8">
        <v>350.39245557735023</v>
      </c>
      <c r="CW100" s="8">
        <v>353.40096839708866</v>
      </c>
      <c r="CX100" s="167"/>
      <c r="CY100" s="167"/>
      <c r="CZ100" s="167"/>
      <c r="DA100" s="168"/>
      <c r="DB100" s="168"/>
      <c r="DC100" s="8"/>
      <c r="DD100" s="8"/>
      <c r="DE100" s="8"/>
      <c r="DF100" s="8"/>
      <c r="DG100" s="8"/>
      <c r="DH100" s="8"/>
    </row>
    <row r="101" spans="1:112" x14ac:dyDescent="0.2">
      <c r="A101" s="7" t="str">
        <f t="shared" si="3"/>
        <v>EFHmL_QU_3</v>
      </c>
      <c r="B101" s="5" t="s">
        <v>3730</v>
      </c>
      <c r="C101" s="5" t="s">
        <v>646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8">
        <v>312.43771772663717</v>
      </c>
      <c r="CT101" s="8">
        <v>321.16713678550525</v>
      </c>
      <c r="CU101" s="8">
        <v>336.56826030531943</v>
      </c>
      <c r="CV101" s="8">
        <v>328.19402502173597</v>
      </c>
      <c r="CW101" s="8">
        <v>344.52001175838006</v>
      </c>
      <c r="CX101" s="167"/>
      <c r="CY101" s="167"/>
      <c r="CZ101" s="167"/>
      <c r="DA101" s="168"/>
      <c r="DB101" s="168"/>
      <c r="DC101" s="8"/>
      <c r="DD101" s="8"/>
      <c r="DE101" s="8"/>
      <c r="DF101" s="8"/>
      <c r="DG101" s="8"/>
      <c r="DH101" s="8"/>
    </row>
    <row r="102" spans="1:112" x14ac:dyDescent="0.2">
      <c r="A102" s="7" t="str">
        <f t="shared" si="3"/>
        <v>EFHmL_QU_4</v>
      </c>
      <c r="B102" s="5" t="s">
        <v>3730</v>
      </c>
      <c r="C102" s="5" t="s">
        <v>646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8">
        <v>251.45526020247385</v>
      </c>
      <c r="CT102" s="8">
        <v>250.14341969259365</v>
      </c>
      <c r="CU102" s="8">
        <v>265.71408393010654</v>
      </c>
      <c r="CV102" s="8">
        <v>263.73195628147732</v>
      </c>
      <c r="CW102" s="8">
        <v>262.91676951367714</v>
      </c>
      <c r="CX102" s="167"/>
      <c r="CY102" s="167"/>
      <c r="CZ102" s="167"/>
      <c r="DA102" s="168"/>
      <c r="DB102" s="168"/>
      <c r="DC102" s="8"/>
      <c r="DD102" s="8"/>
      <c r="DE102" s="8"/>
      <c r="DF102" s="8"/>
      <c r="DG102" s="8"/>
      <c r="DH102" s="8"/>
    </row>
    <row r="103" spans="1:112" x14ac:dyDescent="0.2">
      <c r="A103" s="7" t="str">
        <f t="shared" si="3"/>
        <v>EFHmL_QU_5</v>
      </c>
      <c r="B103" s="5" t="s">
        <v>3730</v>
      </c>
      <c r="C103" s="5" t="s">
        <v>646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8">
        <v>352.93017616610439</v>
      </c>
      <c r="CT103" s="8">
        <v>348.65731965244106</v>
      </c>
      <c r="CU103" s="8">
        <v>367.95166265887536</v>
      </c>
      <c r="CV103" s="8">
        <v>360.67146680095675</v>
      </c>
      <c r="CW103" s="8">
        <v>360.15674774520983</v>
      </c>
      <c r="CX103" s="167"/>
      <c r="CY103" s="167"/>
      <c r="CZ103" s="167"/>
      <c r="DA103" s="168"/>
      <c r="DB103" s="168"/>
      <c r="DC103" s="8"/>
      <c r="DD103" s="8"/>
      <c r="DE103" s="8"/>
      <c r="DF103" s="8"/>
      <c r="DG103" s="8"/>
      <c r="DH103" s="8"/>
    </row>
    <row r="104" spans="1:112" x14ac:dyDescent="0.2">
      <c r="A104" s="7" t="str">
        <f t="shared" si="3"/>
        <v>EFHmL_QU_6</v>
      </c>
      <c r="B104" s="5" t="s">
        <v>3730</v>
      </c>
      <c r="C104" s="5" t="s">
        <v>646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8">
        <v>342.22982339119972</v>
      </c>
      <c r="CT104" s="8">
        <v>354.60043461600912</v>
      </c>
      <c r="CU104" s="8">
        <v>380.74969981827962</v>
      </c>
      <c r="CV104" s="8">
        <v>370.99175867452885</v>
      </c>
      <c r="CW104" s="8">
        <v>367.35122556496322</v>
      </c>
      <c r="CX104" s="167"/>
      <c r="CY104" s="167"/>
      <c r="CZ104" s="167"/>
      <c r="DA104" s="168"/>
      <c r="DB104" s="168"/>
      <c r="DC104" s="8"/>
      <c r="DD104" s="8"/>
      <c r="DE104" s="8"/>
      <c r="DF104" s="8"/>
      <c r="DG104" s="8"/>
      <c r="DH104" s="8"/>
    </row>
    <row r="105" spans="1:112" x14ac:dyDescent="0.2">
      <c r="A105" s="7" t="str">
        <f t="shared" si="3"/>
        <v>EFHmL_QU_7</v>
      </c>
      <c r="B105" s="5" t="s">
        <v>3730</v>
      </c>
      <c r="C105" s="5" t="s">
        <v>646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8">
        <v>345.41746384403098</v>
      </c>
      <c r="CT105" s="8">
        <v>359.04359066137209</v>
      </c>
      <c r="CU105" s="8">
        <v>383.63559258447077</v>
      </c>
      <c r="CV105" s="8">
        <v>377.37713832081539</v>
      </c>
      <c r="CW105" s="8">
        <v>399.18574325682351</v>
      </c>
      <c r="CX105" s="167"/>
      <c r="CY105" s="167"/>
      <c r="CZ105" s="167"/>
      <c r="DA105" s="168"/>
      <c r="DB105" s="168"/>
      <c r="DC105" s="8"/>
      <c r="DD105" s="8"/>
      <c r="DE105" s="8"/>
      <c r="DF105" s="8"/>
      <c r="DG105" s="8"/>
      <c r="DH105" s="8"/>
    </row>
    <row r="106" spans="1:112" x14ac:dyDescent="0.2">
      <c r="A106" s="7" t="str">
        <f t="shared" si="3"/>
        <v>EFHmL_QU_8</v>
      </c>
      <c r="B106" s="5" t="s">
        <v>3730</v>
      </c>
      <c r="C106" s="5" t="s">
        <v>646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8">
        <v>235.09508234747315</v>
      </c>
      <c r="CT106" s="8">
        <v>244.5761421453509</v>
      </c>
      <c r="CU106" s="8">
        <v>260.50863027212023</v>
      </c>
      <c r="CV106" s="8">
        <v>253.73354109478581</v>
      </c>
      <c r="CW106" s="8">
        <v>247.17214476841184</v>
      </c>
      <c r="CX106" s="167"/>
      <c r="CY106" s="167"/>
      <c r="CZ106" s="167"/>
      <c r="DA106" s="168"/>
      <c r="DB106" s="168"/>
      <c r="DC106" s="8"/>
      <c r="DD106" s="8"/>
      <c r="DE106" s="8"/>
      <c r="DF106" s="8"/>
      <c r="DG106" s="8"/>
      <c r="DH106" s="8"/>
    </row>
    <row r="107" spans="1:112" x14ac:dyDescent="0.2">
      <c r="A107" s="7" t="str">
        <f t="shared" si="3"/>
        <v>EFHuL_QU_1</v>
      </c>
      <c r="B107" s="5" t="s">
        <v>3731</v>
      </c>
      <c r="C107" s="5" t="s">
        <v>646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8">
        <v>679.87257301854152</v>
      </c>
      <c r="CT107" s="8">
        <v>721.54100350802332</v>
      </c>
      <c r="CU107" s="8">
        <v>726.74554488675437</v>
      </c>
      <c r="CV107" s="8">
        <v>746.14323734845061</v>
      </c>
      <c r="CW107" s="8">
        <v>754.09755345024541</v>
      </c>
      <c r="CX107" s="167"/>
      <c r="CY107" s="167"/>
      <c r="CZ107" s="167"/>
      <c r="DA107" s="168"/>
      <c r="DB107" s="168"/>
      <c r="DC107" s="8"/>
      <c r="DD107" s="8"/>
      <c r="DE107" s="8"/>
      <c r="DF107" s="8"/>
      <c r="DG107" s="8"/>
      <c r="DH107" s="8"/>
    </row>
    <row r="108" spans="1:112" x14ac:dyDescent="0.2">
      <c r="A108" s="7" t="str">
        <f t="shared" si="3"/>
        <v>EFHuL_QU_2</v>
      </c>
      <c r="B108" s="5" t="s">
        <v>3731</v>
      </c>
      <c r="C108" s="5" t="s">
        <v>646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8">
        <v>352.27538762235196</v>
      </c>
      <c r="CT108" s="8">
        <v>380.59135788320259</v>
      </c>
      <c r="CU108" s="8">
        <v>388.77413085862855</v>
      </c>
      <c r="CV108" s="8">
        <v>410.19861343504783</v>
      </c>
      <c r="CW108" s="8">
        <v>414.34614599316592</v>
      </c>
      <c r="CX108" s="167"/>
      <c r="CY108" s="167"/>
      <c r="CZ108" s="167"/>
      <c r="DA108" s="168"/>
      <c r="DB108" s="168"/>
      <c r="DC108" s="8"/>
      <c r="DD108" s="8"/>
      <c r="DE108" s="8"/>
      <c r="DF108" s="8"/>
      <c r="DG108" s="8"/>
      <c r="DH108" s="8"/>
    </row>
    <row r="109" spans="1:112" x14ac:dyDescent="0.2">
      <c r="A109" s="7" t="str">
        <f t="shared" si="3"/>
        <v>EFHuL_QU_3</v>
      </c>
      <c r="B109" s="5" t="s">
        <v>3731</v>
      </c>
      <c r="C109" s="5" t="s">
        <v>646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8">
        <v>444.30303230278463</v>
      </c>
      <c r="CT109" s="8">
        <v>469.86219457241168</v>
      </c>
      <c r="CU109" s="8">
        <v>489.71162603236394</v>
      </c>
      <c r="CV109" s="8">
        <v>488.40389770517606</v>
      </c>
      <c r="CW109" s="8">
        <v>515.78017607617323</v>
      </c>
      <c r="CX109" s="167"/>
      <c r="CY109" s="167"/>
      <c r="CZ109" s="167"/>
      <c r="DA109" s="168"/>
      <c r="DB109" s="168"/>
      <c r="DC109" s="8"/>
      <c r="DD109" s="8"/>
      <c r="DE109" s="8"/>
      <c r="DF109" s="8"/>
      <c r="DG109" s="8"/>
      <c r="DH109" s="8"/>
    </row>
    <row r="110" spans="1:112" x14ac:dyDescent="0.2">
      <c r="A110" s="7" t="str">
        <f t="shared" si="3"/>
        <v>EFHuL_QU_4</v>
      </c>
      <c r="B110" s="5" t="s">
        <v>3731</v>
      </c>
      <c r="C110" s="5" t="s">
        <v>646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8">
        <v>320.75556116258645</v>
      </c>
      <c r="CT110" s="8">
        <v>329.09921809525827</v>
      </c>
      <c r="CU110" s="8">
        <v>348.60519516596662</v>
      </c>
      <c r="CV110" s="8">
        <v>355.30745148274156</v>
      </c>
      <c r="CW110" s="8">
        <v>351.76009797402179</v>
      </c>
      <c r="CX110" s="167"/>
      <c r="CY110" s="167"/>
      <c r="CZ110" s="167"/>
      <c r="DA110" s="168"/>
      <c r="DB110" s="168"/>
      <c r="DC110" s="8"/>
      <c r="DD110" s="8"/>
      <c r="DE110" s="8"/>
      <c r="DF110" s="8"/>
      <c r="DG110" s="8"/>
      <c r="DH110" s="8"/>
    </row>
    <row r="111" spans="1:112" x14ac:dyDescent="0.2">
      <c r="A111" s="7" t="str">
        <f t="shared" si="3"/>
        <v>EFHuL_QU_5</v>
      </c>
      <c r="B111" s="5" t="s">
        <v>3731</v>
      </c>
      <c r="C111" s="5" t="s">
        <v>646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8">
        <v>455.57955534977197</v>
      </c>
      <c r="CT111" s="8">
        <v>456.80566453943834</v>
      </c>
      <c r="CU111" s="8">
        <v>478.65770856906619</v>
      </c>
      <c r="CV111" s="8">
        <v>477.07479970551861</v>
      </c>
      <c r="CW111" s="8">
        <v>476.37353948957576</v>
      </c>
      <c r="CX111" s="167"/>
      <c r="CY111" s="167"/>
      <c r="CZ111" s="167"/>
      <c r="DA111" s="168"/>
      <c r="DB111" s="168"/>
      <c r="DC111" s="8"/>
      <c r="DD111" s="8"/>
      <c r="DE111" s="8"/>
      <c r="DF111" s="8"/>
      <c r="DG111" s="8"/>
      <c r="DH111" s="8"/>
    </row>
    <row r="112" spans="1:112" x14ac:dyDescent="0.2">
      <c r="A112" s="7" t="str">
        <f t="shared" si="3"/>
        <v>EFHuL_QU_6</v>
      </c>
      <c r="B112" s="5" t="s">
        <v>3731</v>
      </c>
      <c r="C112" s="5" t="s">
        <v>646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8">
        <v>514.69104834059658</v>
      </c>
      <c r="CT112" s="8">
        <v>544.27997431074539</v>
      </c>
      <c r="CU112" s="8">
        <v>576.22638745860297</v>
      </c>
      <c r="CV112" s="8">
        <v>574.85708473799241</v>
      </c>
      <c r="CW112" s="8">
        <v>571.62607350249618</v>
      </c>
      <c r="CX112" s="167"/>
      <c r="CY112" s="167"/>
      <c r="CZ112" s="167"/>
      <c r="DA112" s="168"/>
      <c r="DB112" s="168"/>
      <c r="DC112" s="8"/>
      <c r="DD112" s="8"/>
      <c r="DE112" s="8"/>
      <c r="DF112" s="8"/>
      <c r="DG112" s="8"/>
      <c r="DH112" s="8"/>
    </row>
    <row r="113" spans="1:112" x14ac:dyDescent="0.2">
      <c r="A113" s="7" t="str">
        <f t="shared" si="3"/>
        <v>EFHuL_QU_7</v>
      </c>
      <c r="B113" s="5" t="s">
        <v>3731</v>
      </c>
      <c r="C113" s="5" t="s">
        <v>646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8">
        <v>435.66938448625751</v>
      </c>
      <c r="CT113" s="8">
        <v>468.54735074061773</v>
      </c>
      <c r="CU113" s="8">
        <v>497.441312887805</v>
      </c>
      <c r="CV113" s="8">
        <v>500.36925690169738</v>
      </c>
      <c r="CW113" s="8">
        <v>531.11914856838155</v>
      </c>
      <c r="CX113" s="167"/>
      <c r="CY113" s="167"/>
      <c r="CZ113" s="167"/>
      <c r="DA113" s="168"/>
      <c r="DB113" s="168"/>
      <c r="DC113" s="8"/>
      <c r="DD113" s="8"/>
      <c r="DE113" s="8"/>
      <c r="DF113" s="8"/>
      <c r="DG113" s="8"/>
      <c r="DH113" s="8"/>
    </row>
    <row r="114" spans="1:112" x14ac:dyDescent="0.2">
      <c r="A114" s="7" t="str">
        <f t="shared" si="3"/>
        <v>EFHuL_QU_8</v>
      </c>
      <c r="B114" s="5" t="s">
        <v>3731</v>
      </c>
      <c r="C114" s="5" t="s">
        <v>646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8">
        <v>304.21294651546287</v>
      </c>
      <c r="CT114" s="8">
        <v>325.54195606223243</v>
      </c>
      <c r="CU114" s="8">
        <v>343.64753318358629</v>
      </c>
      <c r="CV114" s="8">
        <v>340.12505594223825</v>
      </c>
      <c r="CW114" s="8">
        <v>331.86738788286692</v>
      </c>
      <c r="CX114" s="167"/>
      <c r="CY114" s="167"/>
      <c r="CZ114" s="167"/>
      <c r="DA114" s="168"/>
      <c r="DB114" s="168"/>
      <c r="DC114" s="8"/>
      <c r="DD114" s="8"/>
      <c r="DE114" s="8"/>
      <c r="DF114" s="8"/>
      <c r="DG114" s="8"/>
      <c r="DH114" s="8"/>
    </row>
    <row r="115" spans="1:112" x14ac:dyDescent="0.2">
      <c r="A115" s="7" t="str">
        <f t="shared" si="3"/>
        <v>EWGgL_QU_1</v>
      </c>
      <c r="B115" s="5" t="s">
        <v>3732</v>
      </c>
      <c r="C115" s="5" t="s">
        <v>646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8">
        <v>1253.7656461898598</v>
      </c>
      <c r="CT115" s="8">
        <v>1289.4097302895468</v>
      </c>
      <c r="CU115" s="8">
        <v>1349.3608080085369</v>
      </c>
      <c r="CV115" s="8">
        <v>1361.4803791395555</v>
      </c>
      <c r="CW115" s="8">
        <v>1342.9824698866673</v>
      </c>
      <c r="CX115" s="167"/>
      <c r="CY115" s="167"/>
      <c r="CZ115" s="167"/>
      <c r="DA115" s="168"/>
      <c r="DB115" s="168"/>
      <c r="DC115" s="8"/>
      <c r="DD115" s="8"/>
      <c r="DE115" s="8"/>
      <c r="DF115" s="8"/>
      <c r="DG115" s="8"/>
      <c r="DH115" s="8"/>
    </row>
    <row r="116" spans="1:112" x14ac:dyDescent="0.2">
      <c r="A116" s="7" t="str">
        <f t="shared" si="3"/>
        <v>EWGgL_QU_2</v>
      </c>
      <c r="B116" s="5" t="s">
        <v>3732</v>
      </c>
      <c r="C116" s="5" t="s">
        <v>646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8">
        <v>999.99154832475801</v>
      </c>
      <c r="CT116" s="8">
        <v>948.36635425024519</v>
      </c>
      <c r="CU116" s="8">
        <v>1068.8263737529769</v>
      </c>
      <c r="CV116" s="8">
        <v>1151.9995947592263</v>
      </c>
      <c r="CW116" s="8">
        <v>1122.3698148498211</v>
      </c>
      <c r="CX116" s="167"/>
      <c r="CY116" s="167"/>
      <c r="CZ116" s="167"/>
      <c r="DA116" s="168"/>
      <c r="DB116" s="168"/>
      <c r="DC116" s="8"/>
      <c r="DD116" s="8"/>
      <c r="DE116" s="8"/>
      <c r="DF116" s="8"/>
      <c r="DG116" s="8"/>
      <c r="DH116" s="8"/>
    </row>
    <row r="117" spans="1:112" x14ac:dyDescent="0.2">
      <c r="A117" s="7" t="str">
        <f t="shared" si="3"/>
        <v>EWGgL_QU_3</v>
      </c>
      <c r="B117" s="5" t="s">
        <v>3732</v>
      </c>
      <c r="C117" s="5" t="s">
        <v>646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8">
        <v>728.80259388507454</v>
      </c>
      <c r="CT117" s="8">
        <v>762.60418952224813</v>
      </c>
      <c r="CU117" s="8">
        <v>804.08046255548595</v>
      </c>
      <c r="CV117" s="8">
        <v>811.59860207530755</v>
      </c>
      <c r="CW117" s="8">
        <v>833.89883781389744</v>
      </c>
      <c r="CX117" s="167"/>
      <c r="CY117" s="167"/>
      <c r="CZ117" s="167"/>
      <c r="DA117" s="168"/>
      <c r="DB117" s="168"/>
      <c r="DC117" s="8"/>
      <c r="DD117" s="8"/>
      <c r="DE117" s="8"/>
      <c r="DF117" s="8"/>
      <c r="DG117" s="8"/>
      <c r="DH117" s="8"/>
    </row>
    <row r="118" spans="1:112" x14ac:dyDescent="0.2">
      <c r="A118" s="7" t="str">
        <f t="shared" si="3"/>
        <v>EWGgL_QU_4</v>
      </c>
      <c r="B118" s="5" t="s">
        <v>3732</v>
      </c>
      <c r="C118" s="5" t="s">
        <v>646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8">
        <v>504.65153024735264</v>
      </c>
      <c r="CT118" s="8">
        <v>529.13652934953927</v>
      </c>
      <c r="CU118" s="8">
        <v>555.50461793019713</v>
      </c>
      <c r="CV118" s="8">
        <v>577.86134614016248</v>
      </c>
      <c r="CW118" s="8">
        <v>557.46781730236876</v>
      </c>
      <c r="CX118" s="167"/>
      <c r="CY118" s="167"/>
      <c r="CZ118" s="167"/>
      <c r="DA118" s="168"/>
      <c r="DB118" s="168"/>
      <c r="DC118" s="8"/>
      <c r="DD118" s="8"/>
      <c r="DE118" s="8"/>
      <c r="DF118" s="8"/>
      <c r="DG118" s="8"/>
      <c r="DH118" s="8"/>
    </row>
    <row r="119" spans="1:112" x14ac:dyDescent="0.2">
      <c r="A119" s="7" t="str">
        <f t="shared" si="3"/>
        <v>EWGgL_QU_5</v>
      </c>
      <c r="B119" s="5" t="s">
        <v>3732</v>
      </c>
      <c r="C119" s="5" t="s">
        <v>646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8">
        <v>732.52352877476005</v>
      </c>
      <c r="CT119" s="8">
        <v>763.87978048954869</v>
      </c>
      <c r="CU119" s="8">
        <v>791.39014596237394</v>
      </c>
      <c r="CV119" s="8">
        <v>787.59814428587083</v>
      </c>
      <c r="CW119" s="8">
        <v>798.47937834262575</v>
      </c>
      <c r="CX119" s="167"/>
      <c r="CY119" s="167"/>
      <c r="CZ119" s="167"/>
      <c r="DA119" s="168"/>
      <c r="DB119" s="168"/>
      <c r="DC119" s="8"/>
      <c r="DD119" s="8"/>
      <c r="DE119" s="8"/>
      <c r="DF119" s="8"/>
      <c r="DG119" s="8"/>
      <c r="DH119" s="8"/>
    </row>
    <row r="120" spans="1:112" x14ac:dyDescent="0.2">
      <c r="A120" s="7" t="str">
        <f t="shared" si="3"/>
        <v>EWGgL_QU_6</v>
      </c>
      <c r="B120" s="5" t="s">
        <v>3732</v>
      </c>
      <c r="C120" s="5" t="s">
        <v>646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8">
        <v>1237.3023643906652</v>
      </c>
      <c r="CT120" s="8">
        <v>1326.2630906687821</v>
      </c>
      <c r="CU120" s="8">
        <v>1362.3508079089816</v>
      </c>
      <c r="CV120" s="8">
        <v>1381.2602264620252</v>
      </c>
      <c r="CW120" s="8">
        <v>1413.0317631737648</v>
      </c>
      <c r="CX120" s="167"/>
      <c r="CY120" s="167"/>
      <c r="CZ120" s="167"/>
      <c r="DA120" s="168"/>
      <c r="DB120" s="168"/>
      <c r="DC120" s="8"/>
      <c r="DD120" s="8"/>
      <c r="DE120" s="8"/>
      <c r="DF120" s="8"/>
      <c r="DG120" s="8"/>
      <c r="DH120" s="8"/>
    </row>
    <row r="121" spans="1:112" x14ac:dyDescent="0.2">
      <c r="A121" s="7" t="str">
        <f t="shared" si="3"/>
        <v>EWGgL_QU_7</v>
      </c>
      <c r="B121" s="5" t="s">
        <v>3732</v>
      </c>
      <c r="C121" s="5" t="s">
        <v>646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8">
        <v>674.29304693448182</v>
      </c>
      <c r="CT121" s="8">
        <v>692.15601618719222</v>
      </c>
      <c r="CU121" s="8">
        <v>705.49062055672971</v>
      </c>
      <c r="CV121" s="8">
        <v>731.64143659725175</v>
      </c>
      <c r="CW121" s="8">
        <v>765.56573128947332</v>
      </c>
      <c r="CX121" s="167"/>
      <c r="CY121" s="167"/>
      <c r="CZ121" s="167"/>
      <c r="DA121" s="168"/>
      <c r="DB121" s="168"/>
      <c r="DC121" s="8"/>
      <c r="DD121" s="8"/>
      <c r="DE121" s="8"/>
      <c r="DF121" s="8"/>
      <c r="DG121" s="8"/>
      <c r="DH121" s="8"/>
    </row>
    <row r="122" spans="1:112" x14ac:dyDescent="0.2">
      <c r="A122" s="7" t="str">
        <f t="shared" si="3"/>
        <v>EWGgL_QU_8</v>
      </c>
      <c r="B122" s="5" t="s">
        <v>3732</v>
      </c>
      <c r="C122" s="5" t="s">
        <v>646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8">
        <v>831.98439727294658</v>
      </c>
      <c r="CT122" s="8">
        <v>833.18393750092275</v>
      </c>
      <c r="CU122" s="8">
        <v>810.54633427883311</v>
      </c>
      <c r="CV122" s="8">
        <v>790.12164799222546</v>
      </c>
      <c r="CW122" s="8">
        <v>841.94772503248169</v>
      </c>
      <c r="CX122" s="167"/>
      <c r="CY122" s="167"/>
      <c r="CZ122" s="167"/>
      <c r="DA122" s="168"/>
      <c r="DB122" s="168"/>
      <c r="DC122" s="8"/>
      <c r="DD122" s="8"/>
      <c r="DE122" s="8"/>
      <c r="DF122" s="8"/>
      <c r="DG122" s="8"/>
      <c r="DH122" s="8"/>
    </row>
    <row r="123" spans="1:112" x14ac:dyDescent="0.2">
      <c r="A123" s="7" t="str">
        <f t="shared" si="3"/>
        <v>EWGtL_QU_1</v>
      </c>
      <c r="B123" s="5" t="s">
        <v>3733</v>
      </c>
      <c r="C123" s="5" t="s">
        <v>646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8">
        <v>936.0036319868284</v>
      </c>
      <c r="CT123" s="8">
        <v>942.96660967525179</v>
      </c>
      <c r="CU123" s="8">
        <v>959.2769408520121</v>
      </c>
      <c r="CV123" s="8">
        <v>969.43717589380697</v>
      </c>
      <c r="CW123" s="8">
        <v>960.23015786825727</v>
      </c>
      <c r="CX123" s="167"/>
      <c r="CY123" s="167"/>
      <c r="CZ123" s="167"/>
      <c r="DA123" s="168"/>
      <c r="DB123" s="168"/>
      <c r="DC123" s="8"/>
      <c r="DD123" s="8"/>
      <c r="DE123" s="8"/>
      <c r="DF123" s="8"/>
      <c r="DG123" s="8"/>
      <c r="DH123" s="8"/>
    </row>
    <row r="124" spans="1:112" x14ac:dyDescent="0.2">
      <c r="A124" s="7" t="str">
        <f t="shared" si="3"/>
        <v>EWGtL_QU_2</v>
      </c>
      <c r="B124" s="5" t="s">
        <v>3733</v>
      </c>
      <c r="C124" s="5" t="s">
        <v>646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8">
        <v>877.15784916038353</v>
      </c>
      <c r="CT124" s="8">
        <v>813.96325693862832</v>
      </c>
      <c r="CU124" s="8">
        <v>859.76991424938683</v>
      </c>
      <c r="CV124" s="8">
        <v>928.16791811914766</v>
      </c>
      <c r="CW124" s="8">
        <v>911.40887662810769</v>
      </c>
      <c r="CX124" s="167"/>
      <c r="CY124" s="167"/>
      <c r="CZ124" s="167"/>
      <c r="DA124" s="168"/>
      <c r="DB124" s="168"/>
      <c r="DC124" s="8"/>
      <c r="DD124" s="8"/>
      <c r="DE124" s="8"/>
      <c r="DF124" s="8"/>
      <c r="DG124" s="8"/>
      <c r="DH124" s="8"/>
    </row>
    <row r="125" spans="1:112" x14ac:dyDescent="0.2">
      <c r="A125" s="7" t="str">
        <f t="shared" si="3"/>
        <v>EWGtL_QU_3</v>
      </c>
      <c r="B125" s="5" t="s">
        <v>3733</v>
      </c>
      <c r="C125" s="5" t="s">
        <v>646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8">
        <v>547.25370920257092</v>
      </c>
      <c r="CT125" s="8">
        <v>554.6954147289357</v>
      </c>
      <c r="CU125" s="8">
        <v>565.42238977471914</v>
      </c>
      <c r="CV125" s="8">
        <v>572.30414505026931</v>
      </c>
      <c r="CW125" s="8">
        <v>589.1833592094207</v>
      </c>
      <c r="CX125" s="167"/>
      <c r="CY125" s="167"/>
      <c r="CZ125" s="167"/>
      <c r="DA125" s="168"/>
      <c r="DB125" s="168"/>
      <c r="DC125" s="8"/>
      <c r="DD125" s="8"/>
      <c r="DE125" s="8"/>
      <c r="DF125" s="8"/>
      <c r="DG125" s="8"/>
      <c r="DH125" s="8"/>
    </row>
    <row r="126" spans="1:112" x14ac:dyDescent="0.2">
      <c r="A126" s="7" t="str">
        <f t="shared" si="3"/>
        <v>EWGtL_QU_4</v>
      </c>
      <c r="B126" s="5" t="s">
        <v>3733</v>
      </c>
      <c r="C126" s="5" t="s">
        <v>646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8">
        <v>418.87419634186438</v>
      </c>
      <c r="CT126" s="8">
        <v>426.37310063603547</v>
      </c>
      <c r="CU126" s="8">
        <v>434.91386352933068</v>
      </c>
      <c r="CV126" s="8">
        <v>451.29728363767055</v>
      </c>
      <c r="CW126" s="8">
        <v>437.6189571359464</v>
      </c>
      <c r="CX126" s="167"/>
      <c r="CY126" s="167"/>
      <c r="CZ126" s="167"/>
      <c r="DA126" s="168"/>
      <c r="DB126" s="168"/>
      <c r="DC126" s="8"/>
      <c r="DD126" s="8"/>
      <c r="DE126" s="8"/>
      <c r="DF126" s="8"/>
      <c r="DG126" s="8"/>
      <c r="DH126" s="8"/>
    </row>
    <row r="127" spans="1:112" x14ac:dyDescent="0.2">
      <c r="A127" s="7" t="str">
        <f t="shared" si="3"/>
        <v>EWGtL_QU_5</v>
      </c>
      <c r="B127" s="5" t="s">
        <v>3733</v>
      </c>
      <c r="C127" s="5" t="s">
        <v>646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8">
        <v>606.07510556540979</v>
      </c>
      <c r="CT127" s="8">
        <v>620.01163196747848</v>
      </c>
      <c r="CU127" s="8">
        <v>626.0798213473189</v>
      </c>
      <c r="CV127" s="8">
        <v>624.1968923391895</v>
      </c>
      <c r="CW127" s="8">
        <v>632.80587537375777</v>
      </c>
      <c r="CX127" s="167"/>
      <c r="CY127" s="167"/>
      <c r="CZ127" s="167"/>
      <c r="DA127" s="168"/>
      <c r="DB127" s="168"/>
      <c r="DC127" s="8"/>
      <c r="DD127" s="8"/>
      <c r="DE127" s="8"/>
      <c r="DF127" s="8"/>
      <c r="DG127" s="8"/>
      <c r="DH127" s="8"/>
    </row>
    <row r="128" spans="1:112" x14ac:dyDescent="0.2">
      <c r="A128" s="7" t="str">
        <f t="shared" si="3"/>
        <v>EWGtL_QU_6</v>
      </c>
      <c r="B128" s="5" t="s">
        <v>3733</v>
      </c>
      <c r="C128" s="5" t="s">
        <v>646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8">
        <v>767.12674955829061</v>
      </c>
      <c r="CT128" s="8">
        <v>797.52000945134455</v>
      </c>
      <c r="CU128" s="8">
        <v>793.61582903063879</v>
      </c>
      <c r="CV128" s="8">
        <v>806.77683369924296</v>
      </c>
      <c r="CW128" s="8">
        <v>828.13030478580708</v>
      </c>
      <c r="CX128" s="167"/>
      <c r="CY128" s="167"/>
      <c r="CZ128" s="167"/>
      <c r="DA128" s="168"/>
      <c r="DB128" s="168"/>
      <c r="DC128" s="8"/>
      <c r="DD128" s="8"/>
      <c r="DE128" s="8"/>
      <c r="DF128" s="8"/>
      <c r="DG128" s="8"/>
      <c r="DH128" s="8"/>
    </row>
    <row r="129" spans="1:112" x14ac:dyDescent="0.2">
      <c r="A129" s="7" t="str">
        <f t="shared" si="3"/>
        <v>EWGtL_QU_7</v>
      </c>
      <c r="B129" s="5" t="s">
        <v>3733</v>
      </c>
      <c r="C129" s="5" t="s">
        <v>646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8">
        <v>591.36125694864268</v>
      </c>
      <c r="CT129" s="8">
        <v>593.13087942926256</v>
      </c>
      <c r="CU129" s="8">
        <v>584.18825322189991</v>
      </c>
      <c r="CV129" s="8">
        <v>605.48006705661498</v>
      </c>
      <c r="CW129" s="8">
        <v>631.08803411765518</v>
      </c>
      <c r="CX129" s="167"/>
      <c r="CY129" s="167"/>
      <c r="CZ129" s="167"/>
      <c r="DA129" s="168"/>
      <c r="DB129" s="168"/>
      <c r="DC129" s="8"/>
      <c r="DD129" s="8"/>
      <c r="DE129" s="8"/>
      <c r="DF129" s="8"/>
      <c r="DG129" s="8"/>
      <c r="DH129" s="8"/>
    </row>
    <row r="130" spans="1:112" x14ac:dyDescent="0.2">
      <c r="A130" s="7" t="str">
        <f t="shared" si="3"/>
        <v>EWGtL_QU_8</v>
      </c>
      <c r="B130" s="5" t="s">
        <v>3733</v>
      </c>
      <c r="C130" s="5" t="s">
        <v>646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8">
        <v>615.56910898751823</v>
      </c>
      <c r="CT130" s="8">
        <v>604.14681297274092</v>
      </c>
      <c r="CU130" s="8">
        <v>573.82929851584458</v>
      </c>
      <c r="CV130" s="8">
        <v>561.13876698405363</v>
      </c>
      <c r="CW130" s="8">
        <v>596.85400630441745</v>
      </c>
      <c r="CX130" s="167"/>
      <c r="CY130" s="167"/>
      <c r="CZ130" s="167"/>
      <c r="DA130" s="168"/>
      <c r="DB130" s="168"/>
      <c r="DC130" s="8"/>
      <c r="DD130" s="8"/>
      <c r="DE130" s="8"/>
      <c r="DF130" s="8"/>
      <c r="DG130" s="8"/>
      <c r="DH130" s="8"/>
    </row>
    <row r="131" spans="1:112" x14ac:dyDescent="0.2">
      <c r="A131" s="7" t="str">
        <f t="shared" si="3"/>
        <v>EWGmL_QU_1</v>
      </c>
      <c r="B131" s="5" t="s">
        <v>3734</v>
      </c>
      <c r="C131" s="5" t="s">
        <v>646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8">
        <v>802.1486377693451</v>
      </c>
      <c r="CT131" s="8">
        <v>804.76716342433929</v>
      </c>
      <c r="CU131" s="8">
        <v>807.39635460085935</v>
      </c>
      <c r="CV131" s="8">
        <v>812.73726663396508</v>
      </c>
      <c r="CW131" s="8">
        <v>801.77202879220033</v>
      </c>
      <c r="CX131" s="167"/>
      <c r="CY131" s="167"/>
      <c r="CZ131" s="167"/>
      <c r="DA131" s="168"/>
      <c r="DB131" s="168"/>
      <c r="DC131" s="8"/>
      <c r="DD131" s="8"/>
      <c r="DE131" s="8"/>
      <c r="DF131" s="8"/>
      <c r="DG131" s="8"/>
      <c r="DH131" s="8"/>
    </row>
    <row r="132" spans="1:112" x14ac:dyDescent="0.2">
      <c r="A132" s="7" t="str">
        <f t="shared" si="3"/>
        <v>EWGmL_QU_2</v>
      </c>
      <c r="B132" s="5" t="s">
        <v>3734</v>
      </c>
      <c r="C132" s="5" t="s">
        <v>646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8">
        <v>812.2463789827608</v>
      </c>
      <c r="CT132" s="8">
        <v>753.57285496496104</v>
      </c>
      <c r="CU132" s="8">
        <v>775.85172494265771</v>
      </c>
      <c r="CV132" s="8">
        <v>828.11086407551966</v>
      </c>
      <c r="CW132" s="8">
        <v>803.57915458100933</v>
      </c>
      <c r="CX132" s="167"/>
      <c r="CY132" s="167"/>
      <c r="CZ132" s="167"/>
      <c r="DA132" s="168"/>
      <c r="DB132" s="168"/>
      <c r="DC132" s="8"/>
      <c r="DD132" s="8"/>
      <c r="DE132" s="8"/>
      <c r="DF132" s="8"/>
      <c r="DG132" s="8"/>
      <c r="DH132" s="8"/>
    </row>
    <row r="133" spans="1:112" x14ac:dyDescent="0.2">
      <c r="A133" s="7" t="str">
        <f t="shared" si="3"/>
        <v>EWGmL_QU_3</v>
      </c>
      <c r="B133" s="5" t="s">
        <v>3734</v>
      </c>
      <c r="C133" s="5" t="s">
        <v>646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8">
        <v>460.89756176434076</v>
      </c>
      <c r="CT133" s="8">
        <v>463.04161541736175</v>
      </c>
      <c r="CU133" s="8">
        <v>465.2493851887221</v>
      </c>
      <c r="CV133" s="8">
        <v>468.12637161359316</v>
      </c>
      <c r="CW133" s="8">
        <v>477.56200573737101</v>
      </c>
      <c r="CX133" s="167"/>
      <c r="CY133" s="167"/>
      <c r="CZ133" s="167"/>
      <c r="DA133" s="168"/>
      <c r="DB133" s="168"/>
      <c r="DC133" s="8"/>
      <c r="DD133" s="8"/>
      <c r="DE133" s="8"/>
      <c r="DF133" s="8"/>
      <c r="DG133" s="8"/>
      <c r="DH133" s="8"/>
    </row>
    <row r="134" spans="1:112" x14ac:dyDescent="0.2">
      <c r="A134" s="7" t="str">
        <f t="shared" si="3"/>
        <v>EWGmL_QU_4</v>
      </c>
      <c r="B134" s="5" t="s">
        <v>3734</v>
      </c>
      <c r="C134" s="5" t="s">
        <v>646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8">
        <v>370.77553305744829</v>
      </c>
      <c r="CT134" s="8">
        <v>374.15255354726048</v>
      </c>
      <c r="CU134" s="8">
        <v>377.1853822967459</v>
      </c>
      <c r="CV134" s="8">
        <v>387.19698741426686</v>
      </c>
      <c r="CW134" s="8">
        <v>373.24208275867426</v>
      </c>
      <c r="CX134" s="167"/>
      <c r="CY134" s="167"/>
      <c r="CZ134" s="167"/>
      <c r="DA134" s="168"/>
      <c r="DB134" s="168"/>
      <c r="DC134" s="8"/>
      <c r="DD134" s="8"/>
      <c r="DE134" s="8"/>
      <c r="DF134" s="8"/>
      <c r="DG134" s="8"/>
      <c r="DH134" s="8"/>
    </row>
    <row r="135" spans="1:112" x14ac:dyDescent="0.2">
      <c r="A135" s="7" t="str">
        <f t="shared" si="3"/>
        <v>EWGmL_QU_5</v>
      </c>
      <c r="B135" s="5" t="s">
        <v>3734</v>
      </c>
      <c r="C135" s="5" t="s">
        <v>646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8">
        <v>539.13102780769191</v>
      </c>
      <c r="CT135" s="8">
        <v>547.16015892757059</v>
      </c>
      <c r="CU135" s="8">
        <v>545.37143367760768</v>
      </c>
      <c r="CV135" s="8">
        <v>542.95845609198557</v>
      </c>
      <c r="CW135" s="8">
        <v>547.08528487232866</v>
      </c>
      <c r="CX135" s="167"/>
      <c r="CY135" s="167"/>
      <c r="CZ135" s="167"/>
      <c r="DA135" s="168"/>
      <c r="DB135" s="168"/>
      <c r="DC135" s="8"/>
      <c r="DD135" s="8"/>
      <c r="DE135" s="8"/>
      <c r="DF135" s="8"/>
      <c r="DG135" s="8"/>
      <c r="DH135" s="8"/>
    </row>
    <row r="136" spans="1:112" x14ac:dyDescent="0.2">
      <c r="A136" s="7" t="str">
        <f t="shared" si="3"/>
        <v>EWGmL_QU_6</v>
      </c>
      <c r="B136" s="5" t="s">
        <v>3734</v>
      </c>
      <c r="C136" s="5" t="s">
        <v>646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8">
        <v>619.51732072924688</v>
      </c>
      <c r="CT136" s="8">
        <v>639.68631394054546</v>
      </c>
      <c r="CU136" s="8">
        <v>628.18280448886674</v>
      </c>
      <c r="CV136" s="8">
        <v>636.15400420801268</v>
      </c>
      <c r="CW136" s="8">
        <v>649.70577814695821</v>
      </c>
      <c r="CX136" s="167"/>
      <c r="CY136" s="167"/>
      <c r="CZ136" s="167"/>
      <c r="DA136" s="168"/>
      <c r="DB136" s="168"/>
      <c r="DC136" s="8"/>
      <c r="DD136" s="8"/>
      <c r="DE136" s="8"/>
      <c r="DF136" s="8"/>
      <c r="DG136" s="8"/>
      <c r="DH136" s="8"/>
    </row>
    <row r="137" spans="1:112" x14ac:dyDescent="0.2">
      <c r="A137" s="7" t="str">
        <f t="shared" si="3"/>
        <v>EWGmL_QU_7</v>
      </c>
      <c r="B137" s="5" t="s">
        <v>3734</v>
      </c>
      <c r="C137" s="5" t="s">
        <v>646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8">
        <v>547.07636399497017</v>
      </c>
      <c r="CT137" s="8">
        <v>545.55640966177907</v>
      </c>
      <c r="CU137" s="8">
        <v>529.52591842696233</v>
      </c>
      <c r="CV137" s="8">
        <v>544.29581954202956</v>
      </c>
      <c r="CW137" s="8">
        <v>561.86505620086712</v>
      </c>
      <c r="CX137" s="167"/>
      <c r="CY137" s="167"/>
      <c r="CZ137" s="167"/>
      <c r="DA137" s="168"/>
      <c r="DB137" s="168"/>
      <c r="DC137" s="8"/>
      <c r="DD137" s="8"/>
      <c r="DE137" s="8"/>
      <c r="DF137" s="8"/>
      <c r="DG137" s="8"/>
      <c r="DH137" s="8"/>
    </row>
    <row r="138" spans="1:112" x14ac:dyDescent="0.2">
      <c r="A138" s="7" t="str">
        <f t="shared" si="3"/>
        <v>EWGmL_QU_8</v>
      </c>
      <c r="B138" s="5" t="s">
        <v>3734</v>
      </c>
      <c r="C138" s="5" t="s">
        <v>646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8">
        <v>522.70105066994631</v>
      </c>
      <c r="CT138" s="8">
        <v>512.37640871861231</v>
      </c>
      <c r="CU138" s="8">
        <v>482.53862580721909</v>
      </c>
      <c r="CV138" s="8">
        <v>468.9848888387794</v>
      </c>
      <c r="CW138" s="8">
        <v>494.14726846823589</v>
      </c>
      <c r="CX138" s="167"/>
      <c r="CY138" s="167"/>
      <c r="CZ138" s="167"/>
      <c r="DA138" s="168"/>
      <c r="DB138" s="168"/>
      <c r="DC138" s="8"/>
      <c r="DD138" s="8"/>
      <c r="DE138" s="8"/>
      <c r="DF138" s="8"/>
      <c r="DG138" s="8"/>
      <c r="DH138" s="8"/>
    </row>
    <row r="139" spans="1:112" x14ac:dyDescent="0.2">
      <c r="A139" s="7" t="str">
        <f t="shared" si="3"/>
        <v>EWGuL_QU_1</v>
      </c>
      <c r="B139" s="5" t="s">
        <v>3735</v>
      </c>
      <c r="C139" s="5" t="s">
        <v>646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8">
        <v>927.76745161944268</v>
      </c>
      <c r="CT139" s="8">
        <v>914.38594069172404</v>
      </c>
      <c r="CU139" s="8">
        <v>917.66388491358168</v>
      </c>
      <c r="CV139" s="8">
        <v>937.89744605312558</v>
      </c>
      <c r="CW139" s="8">
        <v>943.30674624977712</v>
      </c>
      <c r="CX139" s="167"/>
      <c r="CY139" s="167"/>
      <c r="CZ139" s="167"/>
      <c r="DA139" s="168"/>
      <c r="DB139" s="168"/>
      <c r="DC139" s="8"/>
      <c r="DD139" s="8"/>
      <c r="DE139" s="8"/>
      <c r="DF139" s="8"/>
      <c r="DG139" s="8"/>
      <c r="DH139" s="8"/>
    </row>
    <row r="140" spans="1:112" x14ac:dyDescent="0.2">
      <c r="A140" s="7" t="str">
        <f t="shared" si="3"/>
        <v>EWGuL_QU_2</v>
      </c>
      <c r="B140" s="5" t="s">
        <v>3735</v>
      </c>
      <c r="C140" s="5" t="s">
        <v>646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8">
        <v>853.44658625961642</v>
      </c>
      <c r="CT140" s="8">
        <v>772.79618561136817</v>
      </c>
      <c r="CU140" s="8">
        <v>781.38933616761972</v>
      </c>
      <c r="CV140" s="8">
        <v>858.85341169318644</v>
      </c>
      <c r="CW140" s="8">
        <v>865.43470531036917</v>
      </c>
      <c r="CX140" s="167"/>
      <c r="CY140" s="167"/>
      <c r="CZ140" s="167"/>
      <c r="DA140" s="168"/>
      <c r="DB140" s="168"/>
      <c r="DC140" s="8"/>
      <c r="DD140" s="8"/>
      <c r="DE140" s="8"/>
      <c r="DF140" s="8"/>
      <c r="DG140" s="8"/>
      <c r="DH140" s="8"/>
    </row>
    <row r="141" spans="1:112" x14ac:dyDescent="0.2">
      <c r="A141" s="7" t="str">
        <f t="shared" si="3"/>
        <v>EWGuL_QU_3</v>
      </c>
      <c r="B141" s="5" t="s">
        <v>3735</v>
      </c>
      <c r="C141" s="5" t="s">
        <v>646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8">
        <v>552.72672409969755</v>
      </c>
      <c r="CT141" s="8">
        <v>544.89482233887156</v>
      </c>
      <c r="CU141" s="8">
        <v>542.98987814578254</v>
      </c>
      <c r="CV141" s="8">
        <v>558.09657293386158</v>
      </c>
      <c r="CW141" s="8">
        <v>585.92084385170699</v>
      </c>
      <c r="CX141" s="167"/>
      <c r="CY141" s="167"/>
      <c r="CZ141" s="167"/>
      <c r="DA141" s="168"/>
      <c r="DB141" s="168"/>
      <c r="DC141" s="8"/>
      <c r="DD141" s="8"/>
      <c r="DE141" s="8"/>
      <c r="DF141" s="8"/>
      <c r="DG141" s="8"/>
      <c r="DH141" s="8"/>
    </row>
    <row r="142" spans="1:112" x14ac:dyDescent="0.2">
      <c r="A142" s="7" t="str">
        <f t="shared" si="3"/>
        <v>EWGuL_QU_4</v>
      </c>
      <c r="B142" s="5" t="s">
        <v>3735</v>
      </c>
      <c r="C142" s="5" t="s">
        <v>646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8">
        <v>430.82434037760589</v>
      </c>
      <c r="CT142" s="8">
        <v>428.0829141723749</v>
      </c>
      <c r="CU142" s="8">
        <v>428.63303342111533</v>
      </c>
      <c r="CV142" s="8">
        <v>452.89741360041972</v>
      </c>
      <c r="CW142" s="8">
        <v>447.71273970174246</v>
      </c>
      <c r="CX142" s="167"/>
      <c r="CY142" s="167"/>
      <c r="CZ142" s="167"/>
      <c r="DA142" s="168"/>
      <c r="DB142" s="168"/>
      <c r="DC142" s="8"/>
      <c r="DD142" s="8"/>
      <c r="DE142" s="8"/>
      <c r="DF142" s="8"/>
      <c r="DG142" s="8"/>
      <c r="DH142" s="8"/>
    </row>
    <row r="143" spans="1:112" x14ac:dyDescent="0.2">
      <c r="A143" s="7" t="str">
        <f t="shared" si="3"/>
        <v>EWGuL_QU_5</v>
      </c>
      <c r="B143" s="5" t="s">
        <v>3735</v>
      </c>
      <c r="C143" s="5" t="s">
        <v>646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8">
        <v>595.69514552212036</v>
      </c>
      <c r="CT143" s="8">
        <v>597.30734050913281</v>
      </c>
      <c r="CU143" s="8">
        <v>590.06824849910493</v>
      </c>
      <c r="CV143" s="8">
        <v>593.34015707448032</v>
      </c>
      <c r="CW143" s="8">
        <v>612.35379205168852</v>
      </c>
      <c r="CX143" s="167"/>
      <c r="CY143" s="167"/>
      <c r="CZ143" s="167"/>
      <c r="DA143" s="168"/>
      <c r="DB143" s="168"/>
      <c r="DC143" s="8"/>
      <c r="DD143" s="8"/>
      <c r="DE143" s="8"/>
      <c r="DF143" s="8"/>
      <c r="DG143" s="8"/>
      <c r="DH143" s="8"/>
    </row>
    <row r="144" spans="1:112" x14ac:dyDescent="0.2">
      <c r="A144" s="7" t="str">
        <f t="shared" si="3"/>
        <v>EWGuL_QU_6</v>
      </c>
      <c r="B144" s="5" t="s">
        <v>3735</v>
      </c>
      <c r="C144" s="5" t="s">
        <v>646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8">
        <v>769.17751806979857</v>
      </c>
      <c r="CT144" s="8">
        <v>773.30333783410708</v>
      </c>
      <c r="CU144" s="8">
        <v>753.39444358784226</v>
      </c>
      <c r="CV144" s="8">
        <v>777.52004460280739</v>
      </c>
      <c r="CW144" s="8">
        <v>813.55974228709033</v>
      </c>
      <c r="CX144" s="167"/>
      <c r="CY144" s="167"/>
      <c r="CZ144" s="167"/>
      <c r="DA144" s="168"/>
      <c r="DB144" s="168"/>
      <c r="DC144" s="8"/>
      <c r="DD144" s="8"/>
      <c r="DE144" s="8"/>
      <c r="DF144" s="8"/>
      <c r="DG144" s="8"/>
      <c r="DH144" s="8"/>
    </row>
    <row r="145" spans="1:112" x14ac:dyDescent="0.2">
      <c r="A145" s="7" t="str">
        <f t="shared" si="3"/>
        <v>EWGuL_QU_7</v>
      </c>
      <c r="B145" s="5" t="s">
        <v>3735</v>
      </c>
      <c r="C145" s="5" t="s">
        <v>646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8">
        <v>582.16973749008525</v>
      </c>
      <c r="CT145" s="8">
        <v>571.69490812305776</v>
      </c>
      <c r="CU145" s="8">
        <v>550.81465933196569</v>
      </c>
      <c r="CV145" s="8">
        <v>579.3335719359801</v>
      </c>
      <c r="CW145" s="8">
        <v>611.1386747807818</v>
      </c>
      <c r="CX145" s="167"/>
      <c r="CY145" s="167"/>
      <c r="CZ145" s="167"/>
      <c r="DA145" s="168"/>
      <c r="DB145" s="168"/>
      <c r="DC145" s="8"/>
      <c r="DD145" s="8"/>
      <c r="DE145" s="8"/>
      <c r="DF145" s="8"/>
      <c r="DG145" s="8"/>
      <c r="DH145" s="8"/>
    </row>
    <row r="146" spans="1:112" x14ac:dyDescent="0.2">
      <c r="A146" s="7" t="str">
        <f t="shared" ref="A146:A163" si="4">CONCATENATE(B146,"_",C146,"_",D146)</f>
        <v>EWGuL_QU_8</v>
      </c>
      <c r="B146" s="5" t="s">
        <v>3735</v>
      </c>
      <c r="C146" s="5" t="s">
        <v>646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8">
        <v>606.57674493876539</v>
      </c>
      <c r="CT146" s="8">
        <v>582.04326139781108</v>
      </c>
      <c r="CU146" s="8">
        <v>544.1116680497679</v>
      </c>
      <c r="CV146" s="8">
        <v>539.82347490530924</v>
      </c>
      <c r="CW146" s="8">
        <v>581.90162601869451</v>
      </c>
      <c r="CX146" s="167"/>
      <c r="CY146" s="167"/>
      <c r="CZ146" s="167"/>
      <c r="DA146" s="168"/>
      <c r="DB146" s="168"/>
      <c r="DC146" s="8"/>
      <c r="DD146" s="8"/>
      <c r="DE146" s="8"/>
      <c r="DF146" s="8"/>
      <c r="DG146" s="8"/>
      <c r="DH146" s="8"/>
    </row>
    <row r="147" spans="1:112" x14ac:dyDescent="0.2">
      <c r="A147" s="7" t="str">
        <f t="shared" si="4"/>
        <v>EIGL_QU_1</v>
      </c>
      <c r="B147" s="5" t="s">
        <v>3736</v>
      </c>
      <c r="C147" s="5" t="s">
        <v>646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8">
        <v>813.23493928551704</v>
      </c>
      <c r="CT147" s="8">
        <v>826.66693125536722</v>
      </c>
      <c r="CU147" s="8">
        <v>839.44010998539602</v>
      </c>
      <c r="CV147" s="8">
        <v>849.91008466639892</v>
      </c>
      <c r="CW147" s="8">
        <v>849.65100547744839</v>
      </c>
      <c r="CX147" s="167"/>
      <c r="CY147" s="167"/>
      <c r="CZ147" s="167"/>
      <c r="DA147" s="168"/>
      <c r="DB147" s="168"/>
      <c r="DC147" s="8"/>
      <c r="DD147" s="8"/>
      <c r="DE147" s="8"/>
      <c r="DF147" s="8"/>
      <c r="DG147" s="8"/>
      <c r="DH147" s="8"/>
    </row>
    <row r="148" spans="1:112" x14ac:dyDescent="0.2">
      <c r="A148" s="7" t="str">
        <f t="shared" si="4"/>
        <v>EIGL_QU_2</v>
      </c>
      <c r="B148" s="5" t="s">
        <v>3736</v>
      </c>
      <c r="C148" s="5" t="s">
        <v>646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8">
        <v>511.77109549243471</v>
      </c>
      <c r="CT148" s="8">
        <v>496.69567699800814</v>
      </c>
      <c r="CU148" s="8">
        <v>518.89813214948845</v>
      </c>
      <c r="CV148" s="8">
        <v>550.60464811929216</v>
      </c>
      <c r="CW148" s="8">
        <v>548.5695253425971</v>
      </c>
      <c r="CX148" s="167"/>
      <c r="CY148" s="167"/>
      <c r="CZ148" s="167"/>
      <c r="DA148" s="168"/>
      <c r="DB148" s="168"/>
      <c r="DC148" s="8"/>
      <c r="DD148" s="8"/>
      <c r="DE148" s="8"/>
      <c r="DF148" s="8"/>
      <c r="DG148" s="8"/>
      <c r="DH148" s="8"/>
    </row>
    <row r="149" spans="1:112" x14ac:dyDescent="0.2">
      <c r="A149" s="7" t="str">
        <f t="shared" si="4"/>
        <v>EIGL_QU_3</v>
      </c>
      <c r="B149" s="5" t="s">
        <v>3736</v>
      </c>
      <c r="C149" s="5" t="s">
        <v>646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8">
        <v>471.69705835584506</v>
      </c>
      <c r="CT149" s="8">
        <v>480.60322350843467</v>
      </c>
      <c r="CU149" s="8">
        <v>494.81134199697567</v>
      </c>
      <c r="CV149" s="8">
        <v>495.46110621391557</v>
      </c>
      <c r="CW149" s="8">
        <v>517.87114758132782</v>
      </c>
      <c r="CX149" s="167"/>
      <c r="CY149" s="167"/>
      <c r="CZ149" s="167"/>
      <c r="DA149" s="168"/>
      <c r="DB149" s="168"/>
      <c r="DC149" s="8"/>
      <c r="DD149" s="8"/>
      <c r="DE149" s="8"/>
      <c r="DF149" s="8"/>
      <c r="DG149" s="8"/>
      <c r="DH149" s="8"/>
    </row>
    <row r="150" spans="1:112" x14ac:dyDescent="0.2">
      <c r="A150" s="7" t="str">
        <f t="shared" si="4"/>
        <v>EIGL_QU_4</v>
      </c>
      <c r="B150" s="5" t="s">
        <v>3736</v>
      </c>
      <c r="C150" s="5" t="s">
        <v>646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8">
        <v>356.64002315485226</v>
      </c>
      <c r="CT150" s="8">
        <v>360.03542297538718</v>
      </c>
      <c r="CU150" s="8">
        <v>373.54499253772167</v>
      </c>
      <c r="CV150" s="8">
        <v>382.54861908881111</v>
      </c>
      <c r="CW150" s="8">
        <v>376.20980372197101</v>
      </c>
      <c r="CX150" s="167"/>
      <c r="CY150" s="167"/>
      <c r="CZ150" s="167"/>
      <c r="DA150" s="168"/>
      <c r="DB150" s="168"/>
      <c r="DC150" s="8"/>
      <c r="DD150" s="8"/>
      <c r="DE150" s="8"/>
      <c r="DF150" s="8"/>
      <c r="DG150" s="8"/>
      <c r="DH150" s="8"/>
    </row>
    <row r="151" spans="1:112" x14ac:dyDescent="0.2">
      <c r="A151" s="7" t="str">
        <f t="shared" si="4"/>
        <v>EIGL_QU_5</v>
      </c>
      <c r="B151" s="5" t="s">
        <v>3736</v>
      </c>
      <c r="C151" s="5" t="s">
        <v>646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8">
        <v>533.63085777657591</v>
      </c>
      <c r="CT151" s="8">
        <v>538.79080477643856</v>
      </c>
      <c r="CU151" s="8">
        <v>551.16006690585925</v>
      </c>
      <c r="CV151" s="8">
        <v>547.70065249585502</v>
      </c>
      <c r="CW151" s="8">
        <v>554.52585300366457</v>
      </c>
      <c r="CX151" s="167"/>
      <c r="CY151" s="167"/>
      <c r="CZ151" s="167"/>
      <c r="DA151" s="168"/>
      <c r="DB151" s="168"/>
      <c r="DC151" s="8"/>
      <c r="DD151" s="8"/>
      <c r="DE151" s="8"/>
      <c r="DF151" s="8"/>
      <c r="DG151" s="8"/>
      <c r="DH151" s="8"/>
    </row>
    <row r="152" spans="1:112" x14ac:dyDescent="0.2">
      <c r="A152" s="7" t="str">
        <f t="shared" si="4"/>
        <v>EIGL_QU_6</v>
      </c>
      <c r="B152" s="5" t="s">
        <v>3736</v>
      </c>
      <c r="C152" s="5" t="s">
        <v>646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8">
        <v>597.46761713332035</v>
      </c>
      <c r="CT152" s="8">
        <v>619.65956548734255</v>
      </c>
      <c r="CU152" s="8">
        <v>633.70167015905304</v>
      </c>
      <c r="CV152" s="8">
        <v>635.56982530816231</v>
      </c>
      <c r="CW152" s="8">
        <v>647.2154049961805</v>
      </c>
      <c r="CX152" s="167"/>
      <c r="CY152" s="167"/>
      <c r="CZ152" s="167"/>
      <c r="DA152" s="168"/>
      <c r="DB152" s="168"/>
      <c r="DC152" s="8"/>
      <c r="DD152" s="8"/>
      <c r="DE152" s="8"/>
      <c r="DF152" s="8"/>
      <c r="DG152" s="8"/>
      <c r="DH152" s="8"/>
    </row>
    <row r="153" spans="1:112" x14ac:dyDescent="0.2">
      <c r="A153" s="7" t="str">
        <f t="shared" si="4"/>
        <v>EIGL_QU_7</v>
      </c>
      <c r="B153" s="5" t="s">
        <v>3736</v>
      </c>
      <c r="C153" s="5" t="s">
        <v>646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8">
        <v>540.28568167757146</v>
      </c>
      <c r="CT153" s="8">
        <v>545.52566715295075</v>
      </c>
      <c r="CU153" s="8">
        <v>545.17988770123043</v>
      </c>
      <c r="CV153" s="8">
        <v>560.31897744079561</v>
      </c>
      <c r="CW153" s="8">
        <v>587.90122840532763</v>
      </c>
      <c r="CX153" s="167"/>
      <c r="CY153" s="167"/>
      <c r="CZ153" s="167"/>
      <c r="DA153" s="168"/>
      <c r="DB153" s="168"/>
      <c r="DC153" s="8"/>
      <c r="DD153" s="8"/>
      <c r="DE153" s="8"/>
      <c r="DF153" s="8"/>
      <c r="DG153" s="8"/>
      <c r="DH153" s="8"/>
    </row>
    <row r="154" spans="1:112" x14ac:dyDescent="0.2">
      <c r="A154" s="7" t="str">
        <f t="shared" si="4"/>
        <v>EIGL_QU_8</v>
      </c>
      <c r="B154" s="5" t="s">
        <v>3736</v>
      </c>
      <c r="C154" s="5" t="s">
        <v>646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8">
        <v>429.0634232735971</v>
      </c>
      <c r="CT154" s="8">
        <v>430.6005153445289</v>
      </c>
      <c r="CU154" s="8">
        <v>427.02851009787872</v>
      </c>
      <c r="CV154" s="8">
        <v>417.74844163205262</v>
      </c>
      <c r="CW154" s="8">
        <v>431.105616009519</v>
      </c>
      <c r="CX154" s="167"/>
      <c r="CY154" s="167"/>
      <c r="CZ154" s="167"/>
      <c r="DA154" s="168"/>
      <c r="DB154" s="168"/>
      <c r="DC154" s="8"/>
      <c r="DD154" s="8"/>
      <c r="DE154" s="8"/>
      <c r="DF154" s="8"/>
      <c r="DG154" s="8"/>
      <c r="DH154" s="8"/>
    </row>
    <row r="155" spans="1:112" x14ac:dyDescent="0.2">
      <c r="A155" s="7" t="str">
        <f t="shared" si="4"/>
        <v>EFHgL_QU_CH</v>
      </c>
      <c r="B155" s="5" t="s">
        <v>3728</v>
      </c>
      <c r="C155" s="5" t="s">
        <v>646</v>
      </c>
      <c r="D155" s="24" t="s">
        <v>234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8">
        <v>488.92571569214624</v>
      </c>
      <c r="CT155" s="8">
        <v>481.55467893020642</v>
      </c>
      <c r="CU155" s="8">
        <v>504.28258817477172</v>
      </c>
      <c r="CV155" s="8">
        <v>499.25131943133294</v>
      </c>
      <c r="CW155" s="8">
        <v>530.61559258381726</v>
      </c>
      <c r="CX155" s="167"/>
      <c r="CY155" s="167"/>
      <c r="CZ155" s="167"/>
      <c r="DA155" s="168"/>
      <c r="DB155" s="168"/>
      <c r="DC155" s="8"/>
      <c r="DD155" s="8"/>
      <c r="DE155" s="8"/>
      <c r="DF155" s="8"/>
      <c r="DG155" s="8"/>
      <c r="DH155" s="8"/>
    </row>
    <row r="156" spans="1:112" x14ac:dyDescent="0.2">
      <c r="A156" s="7" t="str">
        <f t="shared" si="4"/>
        <v>EFHtL_QU_CH</v>
      </c>
      <c r="B156" s="5" t="s">
        <v>3729</v>
      </c>
      <c r="C156" s="5" t="s">
        <v>646</v>
      </c>
      <c r="D156" s="24" t="s">
        <v>234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8">
        <v>410.97076033162068</v>
      </c>
      <c r="CT156" s="8">
        <v>418.77537467550843</v>
      </c>
      <c r="CU156" s="8">
        <v>437.59951065970472</v>
      </c>
      <c r="CV156" s="8">
        <v>435.24255632594776</v>
      </c>
      <c r="CW156" s="8">
        <v>446.6334886765701</v>
      </c>
      <c r="CX156" s="167"/>
      <c r="CY156" s="167"/>
      <c r="CZ156" s="167"/>
      <c r="DA156" s="168"/>
      <c r="DB156" s="168"/>
      <c r="DC156" s="8"/>
      <c r="DD156" s="8"/>
      <c r="DE156" s="8"/>
      <c r="DF156" s="8"/>
      <c r="DG156" s="8"/>
      <c r="DH156" s="8"/>
    </row>
    <row r="157" spans="1:112" x14ac:dyDescent="0.2">
      <c r="A157" s="7" t="str">
        <f t="shared" si="4"/>
        <v>EFHmL_QU_CH</v>
      </c>
      <c r="B157" s="5" t="s">
        <v>3730</v>
      </c>
      <c r="C157" s="5" t="s">
        <v>646</v>
      </c>
      <c r="D157" s="24" t="s">
        <v>234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8">
        <v>343.65936405306542</v>
      </c>
      <c r="CT157" s="8">
        <v>350.45398189342751</v>
      </c>
      <c r="CU157" s="8">
        <v>367.27350927336067</v>
      </c>
      <c r="CV157" s="8">
        <v>362.47405552411709</v>
      </c>
      <c r="CW157" s="8">
        <v>366.81123510261398</v>
      </c>
      <c r="CX157" s="167"/>
      <c r="CY157" s="167"/>
      <c r="CZ157" s="167"/>
      <c r="DA157" s="168"/>
      <c r="DB157" s="168"/>
      <c r="DC157" s="8"/>
      <c r="DD157" s="8"/>
      <c r="DE157" s="8"/>
      <c r="DF157" s="8"/>
      <c r="DG157" s="8"/>
      <c r="DH157" s="8"/>
    </row>
    <row r="158" spans="1:112" x14ac:dyDescent="0.2">
      <c r="A158" s="7" t="str">
        <f t="shared" si="4"/>
        <v>EFHuL_QU_CH</v>
      </c>
      <c r="B158" s="5" t="s">
        <v>3731</v>
      </c>
      <c r="C158" s="5" t="s">
        <v>646</v>
      </c>
      <c r="D158" s="24" t="s">
        <v>234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8">
        <v>457.15000596672144</v>
      </c>
      <c r="CT158" s="8">
        <v>478.02150964381315</v>
      </c>
      <c r="CU158" s="8">
        <v>497.02210055233638</v>
      </c>
      <c r="CV158" s="8">
        <v>500.50957516168546</v>
      </c>
      <c r="CW158" s="8">
        <v>507.80830324331072</v>
      </c>
      <c r="CX158" s="167"/>
      <c r="CY158" s="167"/>
      <c r="CZ158" s="167"/>
      <c r="DA158" s="168"/>
      <c r="DB158" s="168"/>
      <c r="DC158" s="8"/>
      <c r="DD158" s="8"/>
      <c r="DE158" s="8"/>
      <c r="DF158" s="8"/>
      <c r="DG158" s="8"/>
      <c r="DH158" s="8"/>
    </row>
    <row r="159" spans="1:112" x14ac:dyDescent="0.2">
      <c r="A159" s="7" t="str">
        <f t="shared" si="4"/>
        <v>EWGgL_QU_CH</v>
      </c>
      <c r="B159" s="5" t="s">
        <v>3732</v>
      </c>
      <c r="C159" s="5" t="s">
        <v>646</v>
      </c>
      <c r="D159" s="24" t="s">
        <v>234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8">
        <v>817.227927083233</v>
      </c>
      <c r="CT159" s="8">
        <v>845.63880422271097</v>
      </c>
      <c r="CU159" s="8">
        <v>875.5003355353042</v>
      </c>
      <c r="CV159" s="8">
        <v>884.85642523944978</v>
      </c>
      <c r="CW159" s="8">
        <v>898.01830203426721</v>
      </c>
      <c r="CX159" s="167"/>
      <c r="CY159" s="167"/>
      <c r="CZ159" s="167"/>
      <c r="DA159" s="168"/>
      <c r="DB159" s="168"/>
      <c r="DC159" s="8"/>
      <c r="DD159" s="8"/>
      <c r="DE159" s="8"/>
      <c r="DF159" s="8"/>
      <c r="DG159" s="8"/>
      <c r="DH159" s="8"/>
    </row>
    <row r="160" spans="1:112" x14ac:dyDescent="0.2">
      <c r="A160" s="7" t="str">
        <f t="shared" si="4"/>
        <v>EWGtL_QU_CH</v>
      </c>
      <c r="B160" s="5" t="s">
        <v>3733</v>
      </c>
      <c r="C160" s="5" t="s">
        <v>646</v>
      </c>
      <c r="D160" s="24" t="s">
        <v>234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8">
        <v>652.97928227048544</v>
      </c>
      <c r="CT160" s="8">
        <v>660.05143401367241</v>
      </c>
      <c r="CU160" s="8">
        <v>663.22145449220739</v>
      </c>
      <c r="CV160" s="8">
        <v>671.43765721686032</v>
      </c>
      <c r="CW160" s="8">
        <v>682.07674848117256</v>
      </c>
      <c r="CX160" s="167"/>
      <c r="CY160" s="167"/>
      <c r="CZ160" s="167"/>
      <c r="DA160" s="168"/>
      <c r="DB160" s="168"/>
      <c r="DC160" s="8"/>
      <c r="DD160" s="8"/>
      <c r="DE160" s="8"/>
      <c r="DF160" s="8"/>
      <c r="DG160" s="8"/>
      <c r="DH160" s="8"/>
    </row>
    <row r="161" spans="1:112" x14ac:dyDescent="0.2">
      <c r="A161" s="7" t="str">
        <f t="shared" si="4"/>
        <v>EWGmL_QU_CH</v>
      </c>
      <c r="B161" s="5" t="s">
        <v>3734</v>
      </c>
      <c r="C161" s="5" t="s">
        <v>646</v>
      </c>
      <c r="D161" s="24" t="s">
        <v>234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8">
        <v>573.23573704679427</v>
      </c>
      <c r="CT161" s="8">
        <v>576.17863584314898</v>
      </c>
      <c r="CU161" s="8">
        <v>571.32101841745589</v>
      </c>
      <c r="CV161" s="8">
        <v>575.43877870582935</v>
      </c>
      <c r="CW161" s="8">
        <v>580.34370616618435</v>
      </c>
      <c r="CX161" s="167"/>
      <c r="CY161" s="167"/>
      <c r="CZ161" s="167"/>
      <c r="DA161" s="168"/>
      <c r="DB161" s="168"/>
      <c r="DC161" s="8"/>
      <c r="DD161" s="8"/>
      <c r="DE161" s="8"/>
      <c r="DF161" s="8"/>
      <c r="DG161" s="8"/>
      <c r="DH161" s="8"/>
    </row>
    <row r="162" spans="1:112" x14ac:dyDescent="0.2">
      <c r="A162" s="7" t="str">
        <f t="shared" si="4"/>
        <v>EWGuL_QU_CH</v>
      </c>
      <c r="B162" s="5" t="s">
        <v>3735</v>
      </c>
      <c r="C162" s="5" t="s">
        <v>646</v>
      </c>
      <c r="D162" s="24" t="s">
        <v>234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8">
        <v>646.85632118271781</v>
      </c>
      <c r="CT162" s="8">
        <v>637.89083358607797</v>
      </c>
      <c r="CU162" s="8">
        <v>628.00269598156819</v>
      </c>
      <c r="CV162" s="8">
        <v>644.84836148405691</v>
      </c>
      <c r="CW162" s="8">
        <v>666.42430113317096</v>
      </c>
      <c r="CX162" s="167"/>
      <c r="CY162" s="167"/>
      <c r="CZ162" s="167"/>
      <c r="DA162" s="168"/>
      <c r="DB162" s="168"/>
      <c r="DC162" s="8"/>
      <c r="DD162" s="8"/>
      <c r="DE162" s="8"/>
      <c r="DF162" s="8"/>
      <c r="DG162" s="8"/>
      <c r="DH162" s="8"/>
    </row>
    <row r="163" spans="1:112" x14ac:dyDescent="0.2">
      <c r="A163" s="7" t="str">
        <f t="shared" si="4"/>
        <v>EIGL_QU_CH</v>
      </c>
      <c r="B163" s="5" t="s">
        <v>3736</v>
      </c>
      <c r="C163" s="5" t="s">
        <v>646</v>
      </c>
      <c r="D163" s="24" t="s">
        <v>234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8">
        <v>553.32698562070743</v>
      </c>
      <c r="CT163" s="8">
        <v>560.7045221501719</v>
      </c>
      <c r="CU163" s="8">
        <v>570.33942219279857</v>
      </c>
      <c r="CV163" s="8">
        <v>574.19341720157036</v>
      </c>
      <c r="CW163" s="8">
        <v>585.1473836240101</v>
      </c>
      <c r="CX163" s="167"/>
      <c r="CY163" s="167"/>
      <c r="CZ163" s="167"/>
      <c r="DA163" s="168"/>
      <c r="DB163" s="168"/>
      <c r="DC163" s="8"/>
      <c r="DD163" s="8"/>
      <c r="DE163" s="8"/>
      <c r="DF163" s="8"/>
      <c r="DG163" s="8"/>
      <c r="DH163" s="8"/>
    </row>
    <row r="164" spans="1:112" x14ac:dyDescent="0.2">
      <c r="BL164" s="8"/>
      <c r="BM164" s="8"/>
      <c r="CX164" s="168"/>
      <c r="CY164" s="168"/>
      <c r="CZ164" s="168"/>
      <c r="DA164" s="168"/>
    </row>
    <row r="166" spans="1:112" ht="15" x14ac:dyDescent="0.25">
      <c r="A166" s="37" t="s">
        <v>3725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  <c r="AQ166" s="5">
        <v>2023</v>
      </c>
    </row>
    <row r="167" spans="1:112" x14ac:dyDescent="0.2">
      <c r="A167" s="7" t="str">
        <f t="shared" ref="A167:A198" si="5">CONCATENATE(B167,"_",C167,"_",D167)</f>
        <v>EFHg_Ja_1</v>
      </c>
      <c r="B167" s="5" t="s">
        <v>251</v>
      </c>
      <c r="C167" s="5" t="s">
        <v>258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  <c r="AQ167" s="8">
        <v>349.74491766089386</v>
      </c>
      <c r="AR167" s="167"/>
      <c r="AU167" s="8"/>
    </row>
    <row r="168" spans="1:112" x14ac:dyDescent="0.2">
      <c r="A168" s="7" t="str">
        <f t="shared" si="5"/>
        <v>EFHg_Ja_2</v>
      </c>
      <c r="B168" s="5" t="s">
        <v>251</v>
      </c>
      <c r="C168" s="5" t="s">
        <v>258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  <c r="AQ168" s="8">
        <v>219.7980924180508</v>
      </c>
      <c r="AR168" s="167"/>
      <c r="AU168" s="8"/>
    </row>
    <row r="169" spans="1:112" x14ac:dyDescent="0.2">
      <c r="A169" s="7" t="str">
        <f t="shared" si="5"/>
        <v>EFHg_Ja_3</v>
      </c>
      <c r="B169" s="5" t="s">
        <v>251</v>
      </c>
      <c r="C169" s="5" t="s">
        <v>258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  <c r="AQ169" s="8">
        <v>275.41023580651301</v>
      </c>
      <c r="AR169" s="167"/>
      <c r="AU169" s="8"/>
    </row>
    <row r="170" spans="1:112" x14ac:dyDescent="0.2">
      <c r="A170" s="7" t="str">
        <f t="shared" si="5"/>
        <v>EFHg_Ja_4</v>
      </c>
      <c r="B170" s="5" t="s">
        <v>251</v>
      </c>
      <c r="C170" s="5" t="s">
        <v>258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  <c r="AQ170" s="8">
        <v>316.70129748956037</v>
      </c>
      <c r="AR170" s="167"/>
      <c r="AU170" s="8"/>
    </row>
    <row r="171" spans="1:112" x14ac:dyDescent="0.2">
      <c r="A171" s="7" t="str">
        <f t="shared" si="5"/>
        <v>EFHg_Ja_5</v>
      </c>
      <c r="B171" s="5" t="s">
        <v>251</v>
      </c>
      <c r="C171" s="5" t="s">
        <v>258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  <c r="AQ171" s="8">
        <v>347.22376156555555</v>
      </c>
      <c r="AR171" s="167"/>
      <c r="AU171" s="8"/>
    </row>
    <row r="172" spans="1:112" x14ac:dyDescent="0.2">
      <c r="A172" s="7" t="str">
        <f t="shared" si="5"/>
        <v>EFHg_Ja_6</v>
      </c>
      <c r="B172" s="5" t="s">
        <v>251</v>
      </c>
      <c r="C172" s="5" t="s">
        <v>258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  <c r="AQ172" s="8">
        <v>312.34414281699009</v>
      </c>
      <c r="AR172" s="167"/>
      <c r="AU172" s="8"/>
    </row>
    <row r="173" spans="1:112" x14ac:dyDescent="0.2">
      <c r="A173" s="7" t="str">
        <f t="shared" si="5"/>
        <v>EFHg_Ja_7</v>
      </c>
      <c r="B173" s="5" t="s">
        <v>251</v>
      </c>
      <c r="C173" s="5" t="s">
        <v>258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  <c r="AQ173" s="8">
        <v>271.14604663968515</v>
      </c>
      <c r="AR173" s="167"/>
      <c r="AU173" s="8"/>
    </row>
    <row r="174" spans="1:112" x14ac:dyDescent="0.2">
      <c r="A174" s="7" t="str">
        <f t="shared" si="5"/>
        <v>EFHg_Ja_8</v>
      </c>
      <c r="B174" s="5" t="s">
        <v>251</v>
      </c>
      <c r="C174" s="5" t="s">
        <v>258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  <c r="AQ174" s="8">
        <v>278.96024384724433</v>
      </c>
      <c r="AR174" s="167"/>
      <c r="AU174" s="8"/>
    </row>
    <row r="175" spans="1:112" x14ac:dyDescent="0.2">
      <c r="A175" s="7" t="str">
        <f t="shared" si="5"/>
        <v>EFHt_Ja_1</v>
      </c>
      <c r="B175" s="5" t="s">
        <v>3652</v>
      </c>
      <c r="C175" s="5" t="s">
        <v>258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  <c r="AQ175" s="8">
        <v>330.20927797913799</v>
      </c>
      <c r="AR175" s="167"/>
      <c r="AU175" s="8"/>
    </row>
    <row r="176" spans="1:112" x14ac:dyDescent="0.2">
      <c r="A176" s="7" t="str">
        <f t="shared" si="5"/>
        <v>EFHt_Ja_2</v>
      </c>
      <c r="B176" s="5" t="s">
        <v>3652</v>
      </c>
      <c r="C176" s="5" t="s">
        <v>258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  <c r="AQ176" s="8">
        <v>208.59255578191161</v>
      </c>
      <c r="AR176" s="167"/>
      <c r="AU176" s="8"/>
    </row>
    <row r="177" spans="1:47" x14ac:dyDescent="0.2">
      <c r="A177" s="7" t="str">
        <f t="shared" si="5"/>
        <v>EFHt_Ja_3</v>
      </c>
      <c r="B177" s="5" t="s">
        <v>3652</v>
      </c>
      <c r="C177" s="5" t="s">
        <v>258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  <c r="AQ177" s="8">
        <v>259.8577147051281</v>
      </c>
      <c r="AR177" s="167"/>
      <c r="AU177" s="8"/>
    </row>
    <row r="178" spans="1:47" x14ac:dyDescent="0.2">
      <c r="A178" s="7" t="str">
        <f t="shared" si="5"/>
        <v>EFHt_Ja_4</v>
      </c>
      <c r="B178" s="5" t="s">
        <v>3652</v>
      </c>
      <c r="C178" s="5" t="s">
        <v>258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  <c r="AQ178" s="8">
        <v>298.97343518943183</v>
      </c>
      <c r="AR178" s="167"/>
      <c r="AU178" s="8"/>
    </row>
    <row r="179" spans="1:47" x14ac:dyDescent="0.2">
      <c r="A179" s="7" t="str">
        <f t="shared" si="5"/>
        <v>EFHt_Ja_5</v>
      </c>
      <c r="B179" s="5" t="s">
        <v>3652</v>
      </c>
      <c r="C179" s="5" t="s">
        <v>258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  <c r="AQ179" s="8">
        <v>325.05022853144897</v>
      </c>
      <c r="AR179" s="167"/>
      <c r="AU179" s="8"/>
    </row>
    <row r="180" spans="1:47" x14ac:dyDescent="0.2">
      <c r="A180" s="7" t="str">
        <f t="shared" si="5"/>
        <v>EFHt_Ja_6</v>
      </c>
      <c r="B180" s="5" t="s">
        <v>3652</v>
      </c>
      <c r="C180" s="5" t="s">
        <v>258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  <c r="AQ180" s="8">
        <v>295.75827379761824</v>
      </c>
      <c r="AR180" s="167"/>
      <c r="AU180" s="8"/>
    </row>
    <row r="181" spans="1:47" x14ac:dyDescent="0.2">
      <c r="A181" s="7" t="str">
        <f t="shared" si="5"/>
        <v>EFHt_Ja_7</v>
      </c>
      <c r="B181" s="5" t="s">
        <v>3652</v>
      </c>
      <c r="C181" s="5" t="s">
        <v>258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  <c r="AQ181" s="8">
        <v>256.75849099304889</v>
      </c>
      <c r="AR181" s="167"/>
      <c r="AU181" s="8"/>
    </row>
    <row r="182" spans="1:47" x14ac:dyDescent="0.2">
      <c r="A182" s="7" t="str">
        <f t="shared" si="5"/>
        <v>EFHt_Ja_8</v>
      </c>
      <c r="B182" s="5" t="s">
        <v>3652</v>
      </c>
      <c r="C182" s="5" t="s">
        <v>258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  <c r="AQ182" s="8">
        <v>263.37648043073301</v>
      </c>
      <c r="AR182" s="167"/>
      <c r="AU182" s="8"/>
    </row>
    <row r="183" spans="1:47" x14ac:dyDescent="0.2">
      <c r="A183" s="7" t="str">
        <f t="shared" si="5"/>
        <v>EFHm_Ja_1</v>
      </c>
      <c r="B183" s="5" t="s">
        <v>250</v>
      </c>
      <c r="C183" s="5" t="s">
        <v>258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  <c r="AQ183" s="8">
        <v>312.7373171493881</v>
      </c>
      <c r="AR183" s="167"/>
      <c r="AU183" s="8"/>
    </row>
    <row r="184" spans="1:47" x14ac:dyDescent="0.2">
      <c r="A184" s="7" t="str">
        <f t="shared" si="5"/>
        <v>EFHm_Ja_2</v>
      </c>
      <c r="B184" s="5" t="s">
        <v>250</v>
      </c>
      <c r="C184" s="5" t="s">
        <v>258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  <c r="AQ184" s="8">
        <v>198.52685899133397</v>
      </c>
      <c r="AR184" s="167"/>
      <c r="AU184" s="8"/>
    </row>
    <row r="185" spans="1:47" x14ac:dyDescent="0.2">
      <c r="A185" s="7" t="str">
        <f t="shared" si="5"/>
        <v>EFHm_Ja_3</v>
      </c>
      <c r="B185" s="5" t="s">
        <v>250</v>
      </c>
      <c r="C185" s="5" t="s">
        <v>258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  <c r="AQ185" s="8">
        <v>245.61384508342039</v>
      </c>
      <c r="AR185" s="167"/>
      <c r="AU185" s="8"/>
    </row>
    <row r="186" spans="1:47" x14ac:dyDescent="0.2">
      <c r="A186" s="7" t="str">
        <f t="shared" si="5"/>
        <v>EFHm_Ja_4</v>
      </c>
      <c r="B186" s="5" t="s">
        <v>250</v>
      </c>
      <c r="C186" s="5" t="s">
        <v>258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  <c r="AQ186" s="8">
        <v>284.72718674585934</v>
      </c>
      <c r="AR186" s="167"/>
      <c r="AU186" s="8"/>
    </row>
    <row r="187" spans="1:47" x14ac:dyDescent="0.2">
      <c r="A187" s="7" t="str">
        <f t="shared" si="5"/>
        <v>EFHm_Ja_5</v>
      </c>
      <c r="B187" s="5" t="s">
        <v>250</v>
      </c>
      <c r="C187" s="5" t="s">
        <v>258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  <c r="AQ187" s="8">
        <v>304.13950150342816</v>
      </c>
      <c r="AR187" s="167"/>
      <c r="AU187" s="8"/>
    </row>
    <row r="188" spans="1:47" x14ac:dyDescent="0.2">
      <c r="A188" s="7" t="str">
        <f t="shared" si="5"/>
        <v>EFHm_Ja_6</v>
      </c>
      <c r="B188" s="5" t="s">
        <v>250</v>
      </c>
      <c r="C188" s="5" t="s">
        <v>258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  <c r="AQ188" s="8">
        <v>280.92882461913894</v>
      </c>
      <c r="AR188" s="167"/>
      <c r="AU188" s="8"/>
    </row>
    <row r="189" spans="1:47" x14ac:dyDescent="0.2">
      <c r="A189" s="7" t="str">
        <f t="shared" si="5"/>
        <v>EFHm_Ja_7</v>
      </c>
      <c r="B189" s="5" t="s">
        <v>250</v>
      </c>
      <c r="C189" s="5" t="s">
        <v>258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  <c r="AQ189" s="8">
        <v>244.14310273496454</v>
      </c>
      <c r="AR189" s="167"/>
      <c r="AU189" s="8"/>
    </row>
    <row r="190" spans="1:47" x14ac:dyDescent="0.2">
      <c r="A190" s="7" t="str">
        <f t="shared" si="5"/>
        <v>EFHm_Ja_8</v>
      </c>
      <c r="B190" s="5" t="s">
        <v>250</v>
      </c>
      <c r="C190" s="5" t="s">
        <v>258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  <c r="AQ190" s="8">
        <v>248.5103254702461</v>
      </c>
      <c r="AR190" s="167"/>
      <c r="AU190" s="8"/>
    </row>
    <row r="191" spans="1:47" x14ac:dyDescent="0.2">
      <c r="A191" s="7" t="str">
        <f t="shared" si="5"/>
        <v>EFHu_Ja_1</v>
      </c>
      <c r="B191" s="5" t="s">
        <v>249</v>
      </c>
      <c r="C191" s="5" t="s">
        <v>258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  <c r="AQ191" s="8">
        <v>313.90581810135359</v>
      </c>
      <c r="AR191" s="167"/>
      <c r="AU191" s="8"/>
    </row>
    <row r="192" spans="1:47" x14ac:dyDescent="0.2">
      <c r="A192" s="7" t="str">
        <f t="shared" si="5"/>
        <v>EFHu_Ja_2</v>
      </c>
      <c r="B192" s="5" t="s">
        <v>249</v>
      </c>
      <c r="C192" s="5" t="s">
        <v>258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  <c r="AQ192" s="8">
        <v>198.51535902839873</v>
      </c>
      <c r="AR192" s="167"/>
      <c r="AU192" s="8"/>
    </row>
    <row r="193" spans="1:47" x14ac:dyDescent="0.2">
      <c r="A193" s="7" t="str">
        <f t="shared" si="5"/>
        <v>EFHu_Ja_3</v>
      </c>
      <c r="B193" s="5" t="s">
        <v>249</v>
      </c>
      <c r="C193" s="5" t="s">
        <v>258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  <c r="AQ193" s="8">
        <v>248.51204652783531</v>
      </c>
      <c r="AR193" s="167"/>
      <c r="AU193" s="8"/>
    </row>
    <row r="194" spans="1:47" x14ac:dyDescent="0.2">
      <c r="A194" s="7" t="str">
        <f t="shared" si="5"/>
        <v>EFHu_Ja_4</v>
      </c>
      <c r="B194" s="5" t="s">
        <v>249</v>
      </c>
      <c r="C194" s="5" t="s">
        <v>258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  <c r="AQ194" s="8">
        <v>285.57646386225213</v>
      </c>
      <c r="AR194" s="167"/>
      <c r="AU194" s="8"/>
    </row>
    <row r="195" spans="1:47" x14ac:dyDescent="0.2">
      <c r="A195" s="7" t="str">
        <f t="shared" si="5"/>
        <v>EFHu_Ja_5</v>
      </c>
      <c r="B195" s="5" t="s">
        <v>249</v>
      </c>
      <c r="C195" s="5" t="s">
        <v>258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  <c r="AQ195" s="8">
        <v>309.65956765980332</v>
      </c>
      <c r="AR195" s="167"/>
      <c r="AU195" s="8"/>
    </row>
    <row r="196" spans="1:47" x14ac:dyDescent="0.2">
      <c r="A196" s="7" t="str">
        <f t="shared" si="5"/>
        <v>EFHu_Ja_6</v>
      </c>
      <c r="B196" s="5" t="s">
        <v>249</v>
      </c>
      <c r="C196" s="5" t="s">
        <v>258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  <c r="AQ196" s="8">
        <v>278.63757021784289</v>
      </c>
      <c r="AR196" s="167"/>
      <c r="AU196" s="8"/>
    </row>
    <row r="197" spans="1:47" x14ac:dyDescent="0.2">
      <c r="A197" s="7" t="str">
        <f t="shared" si="5"/>
        <v>EFHu_Ja_7</v>
      </c>
      <c r="B197" s="5" t="s">
        <v>249</v>
      </c>
      <c r="C197" s="5" t="s">
        <v>258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  <c r="AQ197" s="8">
        <v>243.64676320509582</v>
      </c>
      <c r="AR197" s="167"/>
      <c r="AU197" s="8"/>
    </row>
    <row r="198" spans="1:47" x14ac:dyDescent="0.2">
      <c r="A198" s="7" t="str">
        <f t="shared" si="5"/>
        <v>EFHu_Ja_8</v>
      </c>
      <c r="B198" s="5" t="s">
        <v>249</v>
      </c>
      <c r="C198" s="5" t="s">
        <v>258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  <c r="AQ198" s="8">
        <v>251.18298410075082</v>
      </c>
      <c r="AR198" s="167"/>
      <c r="AU198" s="8"/>
    </row>
    <row r="199" spans="1:47" x14ac:dyDescent="0.2">
      <c r="A199" s="7" t="str">
        <f t="shared" ref="A199:A230" si="6">CONCATENATE(B199,"_",C199,"_",D199)</f>
        <v>EWGg_Ja_1</v>
      </c>
      <c r="B199" s="5" t="s">
        <v>248</v>
      </c>
      <c r="C199" s="5" t="s">
        <v>258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  <c r="AQ199" s="8">
        <v>331.42637513688425</v>
      </c>
      <c r="AR199" s="167"/>
      <c r="AU199" s="8"/>
    </row>
    <row r="200" spans="1:47" x14ac:dyDescent="0.2">
      <c r="A200" s="7" t="str">
        <f t="shared" si="6"/>
        <v>EWGg_Ja_2</v>
      </c>
      <c r="B200" s="5" t="s">
        <v>248</v>
      </c>
      <c r="C200" s="5" t="s">
        <v>258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  <c r="AQ200" s="8">
        <v>224.47784486334029</v>
      </c>
      <c r="AR200" s="167"/>
      <c r="AU200" s="8"/>
    </row>
    <row r="201" spans="1:47" x14ac:dyDescent="0.2">
      <c r="A201" s="7" t="str">
        <f t="shared" si="6"/>
        <v>EWGg_Ja_3</v>
      </c>
      <c r="B201" s="5" t="s">
        <v>248</v>
      </c>
      <c r="C201" s="5" t="s">
        <v>258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  <c r="AQ201" s="8">
        <v>257.46873166838247</v>
      </c>
      <c r="AR201" s="167"/>
      <c r="AU201" s="8"/>
    </row>
    <row r="202" spans="1:47" x14ac:dyDescent="0.2">
      <c r="A202" s="7" t="str">
        <f t="shared" si="6"/>
        <v>EWGg_Ja_4</v>
      </c>
      <c r="B202" s="5" t="s">
        <v>248</v>
      </c>
      <c r="C202" s="5" t="s">
        <v>258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  <c r="AQ202" s="8">
        <v>282.71743198043799</v>
      </c>
      <c r="AR202" s="167"/>
      <c r="AU202" s="8"/>
    </row>
    <row r="203" spans="1:47" x14ac:dyDescent="0.2">
      <c r="A203" s="7" t="str">
        <f t="shared" si="6"/>
        <v>EWGg_Ja_5</v>
      </c>
      <c r="B203" s="5" t="s">
        <v>248</v>
      </c>
      <c r="C203" s="5" t="s">
        <v>258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  <c r="AQ203" s="8">
        <v>349.89628645829561</v>
      </c>
      <c r="AR203" s="167"/>
      <c r="AU203" s="8"/>
    </row>
    <row r="204" spans="1:47" x14ac:dyDescent="0.2">
      <c r="A204" s="7" t="str">
        <f t="shared" si="6"/>
        <v>EWGg_Ja_6</v>
      </c>
      <c r="B204" s="5" t="s">
        <v>248</v>
      </c>
      <c r="C204" s="5" t="s">
        <v>258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  <c r="AQ204" s="8">
        <v>262.98729723837835</v>
      </c>
      <c r="AR204" s="167"/>
      <c r="AU204" s="8"/>
    </row>
    <row r="205" spans="1:47" x14ac:dyDescent="0.2">
      <c r="A205" s="7" t="str">
        <f t="shared" si="6"/>
        <v>EWGg_Ja_7</v>
      </c>
      <c r="B205" s="5" t="s">
        <v>248</v>
      </c>
      <c r="C205" s="5" t="s">
        <v>258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  <c r="AQ205" s="8">
        <v>257.24889249130496</v>
      </c>
      <c r="AR205" s="167"/>
      <c r="AU205" s="8"/>
    </row>
    <row r="206" spans="1:47" x14ac:dyDescent="0.2">
      <c r="A206" s="7" t="str">
        <f t="shared" si="6"/>
        <v>EWGg_Ja_8</v>
      </c>
      <c r="B206" s="5" t="s">
        <v>248</v>
      </c>
      <c r="C206" s="5" t="s">
        <v>258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  <c r="AQ206" s="8">
        <v>268.02167895534399</v>
      </c>
      <c r="AR206" s="167"/>
      <c r="AU206" s="8"/>
    </row>
    <row r="207" spans="1:47" x14ac:dyDescent="0.2">
      <c r="A207" s="7" t="str">
        <f t="shared" si="6"/>
        <v>EWGt_Ja_1</v>
      </c>
      <c r="B207" s="5" t="s">
        <v>3651</v>
      </c>
      <c r="C207" s="5" t="s">
        <v>258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  <c r="AQ207" s="8">
        <v>328.89867681822011</v>
      </c>
      <c r="AR207" s="167"/>
      <c r="AU207" s="8"/>
    </row>
    <row r="208" spans="1:47" x14ac:dyDescent="0.2">
      <c r="A208" s="7" t="str">
        <f t="shared" si="6"/>
        <v>EWGt_Ja_2</v>
      </c>
      <c r="B208" s="5" t="s">
        <v>3651</v>
      </c>
      <c r="C208" s="5" t="s">
        <v>258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  <c r="AQ208" s="8">
        <v>222.86827963757045</v>
      </c>
      <c r="AR208" s="167"/>
      <c r="AU208" s="8"/>
    </row>
    <row r="209" spans="1:47" x14ac:dyDescent="0.2">
      <c r="A209" s="7" t="str">
        <f t="shared" si="6"/>
        <v>EWGt_Ja_3</v>
      </c>
      <c r="B209" s="5" t="s">
        <v>3651</v>
      </c>
      <c r="C209" s="5" t="s">
        <v>258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  <c r="AQ209" s="8">
        <v>255.87440063687507</v>
      </c>
      <c r="AR209" s="167"/>
      <c r="AU209" s="8"/>
    </row>
    <row r="210" spans="1:47" x14ac:dyDescent="0.2">
      <c r="A210" s="7" t="str">
        <f t="shared" si="6"/>
        <v>EWGt_Ja_4</v>
      </c>
      <c r="B210" s="5" t="s">
        <v>3651</v>
      </c>
      <c r="C210" s="5" t="s">
        <v>258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  <c r="AQ210" s="8">
        <v>285.31587991932957</v>
      </c>
      <c r="AR210" s="167"/>
      <c r="AU210" s="8"/>
    </row>
    <row r="211" spans="1:47" x14ac:dyDescent="0.2">
      <c r="A211" s="7" t="str">
        <f t="shared" si="6"/>
        <v>EWGt_Ja_5</v>
      </c>
      <c r="B211" s="5" t="s">
        <v>3651</v>
      </c>
      <c r="C211" s="5" t="s">
        <v>258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  <c r="AQ211" s="8">
        <v>339.52411013202948</v>
      </c>
      <c r="AR211" s="167"/>
      <c r="AU211" s="8"/>
    </row>
    <row r="212" spans="1:47" x14ac:dyDescent="0.2">
      <c r="A212" s="7" t="str">
        <f t="shared" si="6"/>
        <v>EWGt_Ja_6</v>
      </c>
      <c r="B212" s="5" t="s">
        <v>3651</v>
      </c>
      <c r="C212" s="5" t="s">
        <v>258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  <c r="AQ212" s="8">
        <v>261.76882907177929</v>
      </c>
      <c r="AR212" s="167"/>
      <c r="AU212" s="8"/>
    </row>
    <row r="213" spans="1:47" x14ac:dyDescent="0.2">
      <c r="A213" s="7" t="str">
        <f t="shared" si="6"/>
        <v>EWGt_Ja_7</v>
      </c>
      <c r="B213" s="5" t="s">
        <v>3651</v>
      </c>
      <c r="C213" s="5" t="s">
        <v>258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  <c r="AQ213" s="8">
        <v>256.96010658932522</v>
      </c>
      <c r="AR213" s="167"/>
      <c r="AU213" s="8"/>
    </row>
    <row r="214" spans="1:47" x14ac:dyDescent="0.2">
      <c r="A214" s="7" t="str">
        <f t="shared" si="6"/>
        <v>EWGt_Ja_8</v>
      </c>
      <c r="B214" s="5" t="s">
        <v>3651</v>
      </c>
      <c r="C214" s="5" t="s">
        <v>258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  <c r="AQ214" s="8">
        <v>268.1092654552989</v>
      </c>
      <c r="AR214" s="167"/>
      <c r="AU214" s="8"/>
    </row>
    <row r="215" spans="1:47" x14ac:dyDescent="0.2">
      <c r="A215" s="7" t="str">
        <f t="shared" si="6"/>
        <v>EWGm_Ja_1</v>
      </c>
      <c r="B215" s="5" t="s">
        <v>247</v>
      </c>
      <c r="C215" s="5" t="s">
        <v>258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  <c r="AQ215" s="8">
        <v>334.88299659149902</v>
      </c>
      <c r="AR215" s="167"/>
      <c r="AU215" s="8"/>
    </row>
    <row r="216" spans="1:47" x14ac:dyDescent="0.2">
      <c r="A216" s="7" t="str">
        <f t="shared" si="6"/>
        <v>EWGm_Ja_2</v>
      </c>
      <c r="B216" s="5" t="s">
        <v>247</v>
      </c>
      <c r="C216" s="5" t="s">
        <v>258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  <c r="AQ216" s="8">
        <v>227.67741542254475</v>
      </c>
      <c r="AR216" s="167"/>
      <c r="AU216" s="8"/>
    </row>
    <row r="217" spans="1:47" x14ac:dyDescent="0.2">
      <c r="A217" s="7" t="str">
        <f t="shared" si="6"/>
        <v>EWGm_Ja_3</v>
      </c>
      <c r="B217" s="5" t="s">
        <v>247</v>
      </c>
      <c r="C217" s="5" t="s">
        <v>258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  <c r="AQ217" s="8">
        <v>259.71494518954205</v>
      </c>
      <c r="AR217" s="167"/>
      <c r="AU217" s="8"/>
    </row>
    <row r="218" spans="1:47" x14ac:dyDescent="0.2">
      <c r="A218" s="7" t="str">
        <f t="shared" si="6"/>
        <v>EWGm_Ja_4</v>
      </c>
      <c r="B218" s="5" t="s">
        <v>247</v>
      </c>
      <c r="C218" s="5" t="s">
        <v>258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  <c r="AQ218" s="8">
        <v>296.65758846048493</v>
      </c>
      <c r="AR218" s="167"/>
      <c r="AU218" s="8"/>
    </row>
    <row r="219" spans="1:47" x14ac:dyDescent="0.2">
      <c r="A219" s="7" t="str">
        <f t="shared" si="6"/>
        <v>EWGm_Ja_5</v>
      </c>
      <c r="B219" s="5" t="s">
        <v>247</v>
      </c>
      <c r="C219" s="5" t="s">
        <v>258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  <c r="AQ219" s="8">
        <v>337.21780661935276</v>
      </c>
      <c r="AR219" s="167"/>
      <c r="AU219" s="8"/>
    </row>
    <row r="220" spans="1:47" x14ac:dyDescent="0.2">
      <c r="A220" s="7" t="str">
        <f t="shared" si="6"/>
        <v>EWGm_Ja_6</v>
      </c>
      <c r="B220" s="5" t="s">
        <v>247</v>
      </c>
      <c r="C220" s="5" t="s">
        <v>258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  <c r="AQ220" s="8">
        <v>266.78285454165712</v>
      </c>
      <c r="AR220" s="167"/>
      <c r="AU220" s="8"/>
    </row>
    <row r="221" spans="1:47" x14ac:dyDescent="0.2">
      <c r="A221" s="7" t="str">
        <f t="shared" si="6"/>
        <v>EWGm_Ja_7</v>
      </c>
      <c r="B221" s="5" t="s">
        <v>247</v>
      </c>
      <c r="C221" s="5" t="s">
        <v>258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  <c r="AQ221" s="8">
        <v>267.52977297524501</v>
      </c>
      <c r="AR221" s="167"/>
      <c r="AU221" s="8"/>
    </row>
    <row r="222" spans="1:47" x14ac:dyDescent="0.2">
      <c r="A222" s="7" t="str">
        <f t="shared" si="6"/>
        <v>EWGm_Ja_8</v>
      </c>
      <c r="B222" s="5" t="s">
        <v>247</v>
      </c>
      <c r="C222" s="5" t="s">
        <v>258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  <c r="AQ222" s="8">
        <v>274.95744255993719</v>
      </c>
      <c r="AR222" s="167"/>
      <c r="AU222" s="8"/>
    </row>
    <row r="223" spans="1:47" x14ac:dyDescent="0.2">
      <c r="A223" s="7" t="str">
        <f t="shared" si="6"/>
        <v>EWGu_Ja_1</v>
      </c>
      <c r="B223" s="5" t="s">
        <v>246</v>
      </c>
      <c r="C223" s="5" t="s">
        <v>258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  <c r="AQ223" s="8">
        <v>304.13260256814254</v>
      </c>
      <c r="AR223" s="167"/>
      <c r="AU223" s="8"/>
    </row>
    <row r="224" spans="1:47" x14ac:dyDescent="0.2">
      <c r="A224" s="7" t="str">
        <f t="shared" si="6"/>
        <v>EWGu_Ja_2</v>
      </c>
      <c r="B224" s="5" t="s">
        <v>246</v>
      </c>
      <c r="C224" s="5" t="s">
        <v>258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  <c r="AQ224" s="8">
        <v>208.48041384906713</v>
      </c>
      <c r="AR224" s="167"/>
      <c r="AU224" s="8"/>
    </row>
    <row r="225" spans="1:47" x14ac:dyDescent="0.2">
      <c r="A225" s="7" t="str">
        <f t="shared" si="6"/>
        <v>EWGu_Ja_3</v>
      </c>
      <c r="B225" s="5" t="s">
        <v>246</v>
      </c>
      <c r="C225" s="5" t="s">
        <v>258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  <c r="AQ225" s="8">
        <v>240.18864571211083</v>
      </c>
      <c r="AR225" s="167"/>
      <c r="AU225" s="8"/>
    </row>
    <row r="226" spans="1:47" x14ac:dyDescent="0.2">
      <c r="A226" s="7" t="str">
        <f t="shared" si="6"/>
        <v>EWGu_Ja_4</v>
      </c>
      <c r="B226" s="5" t="s">
        <v>246</v>
      </c>
      <c r="C226" s="5" t="s">
        <v>258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  <c r="AQ226" s="8">
        <v>264.7241024913215</v>
      </c>
      <c r="AR226" s="167"/>
      <c r="AU226" s="8"/>
    </row>
    <row r="227" spans="1:47" x14ac:dyDescent="0.2">
      <c r="A227" s="7" t="str">
        <f t="shared" si="6"/>
        <v>EWGu_Ja_5</v>
      </c>
      <c r="B227" s="5" t="s">
        <v>246</v>
      </c>
      <c r="C227" s="5" t="s">
        <v>258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  <c r="AQ227" s="8">
        <v>299.71923244560833</v>
      </c>
      <c r="AR227" s="167"/>
      <c r="AU227" s="8"/>
    </row>
    <row r="228" spans="1:47" x14ac:dyDescent="0.2">
      <c r="A228" s="7" t="str">
        <f t="shared" si="6"/>
        <v>EWGu_Ja_6</v>
      </c>
      <c r="B228" s="5" t="s">
        <v>246</v>
      </c>
      <c r="C228" s="5" t="s">
        <v>258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  <c r="AQ228" s="8">
        <v>238.83916880462692</v>
      </c>
      <c r="AR228" s="167"/>
      <c r="AU228" s="8"/>
    </row>
    <row r="229" spans="1:47" x14ac:dyDescent="0.2">
      <c r="A229" s="7" t="str">
        <f t="shared" si="6"/>
        <v>EWGu_Ja_7</v>
      </c>
      <c r="B229" s="5" t="s">
        <v>246</v>
      </c>
      <c r="C229" s="5" t="s">
        <v>258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  <c r="AQ229" s="8">
        <v>231.95406923094356</v>
      </c>
      <c r="AR229" s="167"/>
      <c r="AU229" s="8"/>
    </row>
    <row r="230" spans="1:47" x14ac:dyDescent="0.2">
      <c r="A230" s="7" t="str">
        <f t="shared" si="6"/>
        <v>EWGu_Ja_8</v>
      </c>
      <c r="B230" s="5" t="s">
        <v>246</v>
      </c>
      <c r="C230" s="5" t="s">
        <v>258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  <c r="AQ230" s="8">
        <v>252.66418170434011</v>
      </c>
      <c r="AR230" s="167"/>
      <c r="AU230" s="8"/>
    </row>
    <row r="231" spans="1:47" x14ac:dyDescent="0.2">
      <c r="A231" s="7" t="str">
        <f t="shared" ref="A231:A246" si="7">CONCATENATE(B231,"_",C231,"_",D231)</f>
        <v>EIG_Ja_1</v>
      </c>
      <c r="B231" s="5" t="s">
        <v>3653</v>
      </c>
      <c r="C231" s="5" t="s">
        <v>258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  <c r="AQ231" s="8">
        <v>329.56419197280695</v>
      </c>
      <c r="AR231" s="167"/>
      <c r="AU231" s="8"/>
    </row>
    <row r="232" spans="1:47" x14ac:dyDescent="0.2">
      <c r="A232" s="7" t="str">
        <f t="shared" si="7"/>
        <v>EIG_Ja_2</v>
      </c>
      <c r="B232" s="5" t="s">
        <v>3653</v>
      </c>
      <c r="C232" s="5" t="s">
        <v>258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  <c r="AQ232" s="8">
        <v>212.92627987536918</v>
      </c>
      <c r="AR232" s="167"/>
      <c r="AU232" s="8"/>
    </row>
    <row r="233" spans="1:47" x14ac:dyDescent="0.2">
      <c r="A233" s="7" t="str">
        <f t="shared" si="7"/>
        <v>EIG_Ja_3</v>
      </c>
      <c r="B233" s="5" t="s">
        <v>3653</v>
      </c>
      <c r="C233" s="5" t="s">
        <v>258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  <c r="AQ233" s="8">
        <v>258.3827491010826</v>
      </c>
      <c r="AR233" s="167"/>
      <c r="AU233" s="8"/>
    </row>
    <row r="234" spans="1:47" x14ac:dyDescent="0.2">
      <c r="A234" s="7" t="str">
        <f t="shared" si="7"/>
        <v>EIG_Ja_4</v>
      </c>
      <c r="B234" s="5" t="s">
        <v>3653</v>
      </c>
      <c r="C234" s="5" t="s">
        <v>258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  <c r="AQ234" s="8">
        <v>294.33299018905103</v>
      </c>
      <c r="AR234" s="167"/>
      <c r="AU234" s="8"/>
    </row>
    <row r="235" spans="1:47" x14ac:dyDescent="0.2">
      <c r="A235" s="7" t="str">
        <f t="shared" si="7"/>
        <v>EIG_Ja_5</v>
      </c>
      <c r="B235" s="5" t="s">
        <v>3653</v>
      </c>
      <c r="C235" s="5" t="s">
        <v>258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  <c r="AQ235" s="8">
        <v>330.74992198977742</v>
      </c>
      <c r="AR235" s="167"/>
      <c r="AU235" s="8"/>
    </row>
    <row r="236" spans="1:47" x14ac:dyDescent="0.2">
      <c r="A236" s="7" t="str">
        <f t="shared" si="7"/>
        <v>EIG_Ja_6</v>
      </c>
      <c r="B236" s="5" t="s">
        <v>3653</v>
      </c>
      <c r="C236" s="5" t="s">
        <v>258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  <c r="AQ236" s="8">
        <v>282.41090820245682</v>
      </c>
      <c r="AR236" s="167"/>
      <c r="AU236" s="8"/>
    </row>
    <row r="237" spans="1:47" x14ac:dyDescent="0.2">
      <c r="A237" s="7" t="str">
        <f t="shared" si="7"/>
        <v>EIG_Ja_7</v>
      </c>
      <c r="B237" s="5" t="s">
        <v>3653</v>
      </c>
      <c r="C237" s="5" t="s">
        <v>258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  <c r="AQ237" s="8">
        <v>256.79906416525438</v>
      </c>
      <c r="AR237" s="167"/>
      <c r="AU237" s="8"/>
    </row>
    <row r="238" spans="1:47" x14ac:dyDescent="0.2">
      <c r="A238" s="7" t="str">
        <f t="shared" si="7"/>
        <v>EIG_Ja_8</v>
      </c>
      <c r="B238" s="5" t="s">
        <v>3653</v>
      </c>
      <c r="C238" s="5" t="s">
        <v>258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  <c r="AQ238" s="8">
        <v>265.09704618374843</v>
      </c>
      <c r="AR238" s="167"/>
      <c r="AU238" s="8"/>
    </row>
    <row r="239" spans="1:47" x14ac:dyDescent="0.2">
      <c r="A239" s="7" t="str">
        <f t="shared" si="7"/>
        <v>EFHg_Ja_CH</v>
      </c>
      <c r="B239" s="5" t="s">
        <v>251</v>
      </c>
      <c r="C239" s="5" t="s">
        <v>258</v>
      </c>
      <c r="D239" s="24" t="s">
        <v>234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  <c r="AQ239" s="8">
        <v>306.57628348635387</v>
      </c>
      <c r="AR239" s="167"/>
      <c r="AU239" s="8"/>
    </row>
    <row r="240" spans="1:47" x14ac:dyDescent="0.2">
      <c r="A240" s="7" t="str">
        <f t="shared" si="7"/>
        <v>EFHt_Ja_CH</v>
      </c>
      <c r="B240" s="5" t="s">
        <v>3652</v>
      </c>
      <c r="C240" s="5" t="s">
        <v>258</v>
      </c>
      <c r="D240" s="24" t="s">
        <v>234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  <c r="AQ240" s="8">
        <v>289.18514412131537</v>
      </c>
      <c r="AR240" s="167"/>
      <c r="AU240" s="8"/>
    </row>
    <row r="241" spans="1:47" x14ac:dyDescent="0.2">
      <c r="A241" s="7" t="str">
        <f t="shared" si="7"/>
        <v>EFHm_Ja_CH</v>
      </c>
      <c r="B241" s="5" t="s">
        <v>250</v>
      </c>
      <c r="C241" s="5" t="s">
        <v>258</v>
      </c>
      <c r="D241" s="24" t="s">
        <v>234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  <c r="AQ241" s="8">
        <v>274.19664242690237</v>
      </c>
      <c r="AR241" s="167"/>
      <c r="AU241" s="8"/>
    </row>
    <row r="242" spans="1:47" x14ac:dyDescent="0.2">
      <c r="A242" s="7" t="str">
        <f t="shared" si="7"/>
        <v>EFHu_Ja_CH</v>
      </c>
      <c r="B242" s="5" t="s">
        <v>249</v>
      </c>
      <c r="C242" s="5" t="s">
        <v>258</v>
      </c>
      <c r="D242" s="24" t="s">
        <v>234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  <c r="AQ242" s="8">
        <v>274.01690585150806</v>
      </c>
      <c r="AR242" s="167"/>
      <c r="AU242" s="8"/>
    </row>
    <row r="243" spans="1:47" x14ac:dyDescent="0.2">
      <c r="A243" s="7" t="str">
        <f t="shared" si="7"/>
        <v>EWGg_Ja_CH</v>
      </c>
      <c r="B243" s="5" t="s">
        <v>248</v>
      </c>
      <c r="C243" s="5" t="s">
        <v>258</v>
      </c>
      <c r="D243" s="24" t="s">
        <v>234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  <c r="AQ243" s="8">
        <v>291.05311529521038</v>
      </c>
      <c r="AR243" s="167"/>
      <c r="AU243" s="8"/>
    </row>
    <row r="244" spans="1:47" x14ac:dyDescent="0.2">
      <c r="A244" s="7" t="str">
        <f t="shared" si="7"/>
        <v>EWGt_Ja_CH</v>
      </c>
      <c r="B244" s="5" t="s">
        <v>3651</v>
      </c>
      <c r="C244" s="5" t="s">
        <v>258</v>
      </c>
      <c r="D244" s="24" t="s">
        <v>234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  <c r="AQ244" s="8">
        <v>288.91504977162623</v>
      </c>
      <c r="AR244" s="167"/>
      <c r="AU244" s="8"/>
    </row>
    <row r="245" spans="1:47" x14ac:dyDescent="0.2">
      <c r="A245" s="7" t="str">
        <f t="shared" si="7"/>
        <v>EWGm_Ja_CH</v>
      </c>
      <c r="B245" s="5" t="s">
        <v>247</v>
      </c>
      <c r="C245" s="5" t="s">
        <v>258</v>
      </c>
      <c r="D245" s="24" t="s">
        <v>234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  <c r="AQ245" s="8">
        <v>296.13530479788739</v>
      </c>
      <c r="AR245" s="167"/>
      <c r="AU245" s="8"/>
    </row>
    <row r="246" spans="1:47" x14ac:dyDescent="0.2">
      <c r="A246" s="7" t="str">
        <f t="shared" si="7"/>
        <v>EWGu_Ja_CH</v>
      </c>
      <c r="B246" s="5" t="s">
        <v>246</v>
      </c>
      <c r="C246" s="5" t="s">
        <v>258</v>
      </c>
      <c r="D246" s="24" t="s">
        <v>234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  <c r="AQ246" s="8">
        <v>261.1377030746483</v>
      </c>
      <c r="AR246" s="167"/>
      <c r="AU246" s="8"/>
    </row>
    <row r="247" spans="1:47" x14ac:dyDescent="0.2">
      <c r="A247" s="7" t="str">
        <f t="shared" ref="A247:A310" si="8">CONCATENATE(B247,"_",C247,"_",D247)</f>
        <v>EIG_Ja_CH</v>
      </c>
      <c r="B247" s="5" t="s">
        <v>3653</v>
      </c>
      <c r="C247" s="5" t="s">
        <v>258</v>
      </c>
      <c r="D247" s="24" t="s">
        <v>234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  <c r="AQ247" s="8">
        <v>289.01832663198161</v>
      </c>
      <c r="AR247" s="167"/>
      <c r="AU247" s="8"/>
    </row>
    <row r="248" spans="1:47" x14ac:dyDescent="0.2">
      <c r="A248" s="7" t="str">
        <f t="shared" si="8"/>
        <v>EFHgL_Ja_1</v>
      </c>
      <c r="B248" s="5" t="s">
        <v>3728</v>
      </c>
      <c r="C248" s="5" t="s">
        <v>258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  <c r="AQ248" s="8">
        <v>837.04081841707955</v>
      </c>
      <c r="AR248" s="167"/>
      <c r="AU248" s="8"/>
    </row>
    <row r="249" spans="1:47" x14ac:dyDescent="0.2">
      <c r="A249" s="7" t="str">
        <f t="shared" si="8"/>
        <v>EFHgL_Ja_2</v>
      </c>
      <c r="B249" s="5" t="s">
        <v>3728</v>
      </c>
      <c r="C249" s="5" t="s">
        <v>258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  <c r="AQ249" s="8">
        <v>225.73812911607587</v>
      </c>
      <c r="AR249" s="167"/>
      <c r="AU249" s="8"/>
    </row>
    <row r="250" spans="1:47" x14ac:dyDescent="0.2">
      <c r="A250" s="7" t="str">
        <f t="shared" si="8"/>
        <v>EFHgL_Ja_3</v>
      </c>
      <c r="B250" s="5" t="s">
        <v>3728</v>
      </c>
      <c r="C250" s="5" t="s">
        <v>258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  <c r="AQ250" s="8">
        <v>527.3269612761967</v>
      </c>
      <c r="AR250" s="167"/>
      <c r="AU250" s="8"/>
    </row>
    <row r="251" spans="1:47" x14ac:dyDescent="0.2">
      <c r="A251" s="7" t="str">
        <f t="shared" si="8"/>
        <v>EFHgL_Ja_4</v>
      </c>
      <c r="B251" s="5" t="s">
        <v>3728</v>
      </c>
      <c r="C251" s="5" t="s">
        <v>258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  <c r="AQ251" s="8">
        <v>830.40478871944219</v>
      </c>
      <c r="AR251" s="167"/>
      <c r="AU251" s="8"/>
    </row>
    <row r="252" spans="1:47" x14ac:dyDescent="0.2">
      <c r="A252" s="7" t="str">
        <f t="shared" si="8"/>
        <v>EFHgL_Ja_5</v>
      </c>
      <c r="B252" s="5" t="s">
        <v>3728</v>
      </c>
      <c r="C252" s="5" t="s">
        <v>258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  <c r="AQ252" s="8">
        <v>796.55574117825267</v>
      </c>
      <c r="AR252" s="167"/>
      <c r="AU252" s="8"/>
    </row>
    <row r="253" spans="1:47" x14ac:dyDescent="0.2">
      <c r="A253" s="7" t="str">
        <f t="shared" si="8"/>
        <v>EFHgL_Ja_6</v>
      </c>
      <c r="B253" s="5" t="s">
        <v>3728</v>
      </c>
      <c r="C253" s="5" t="s">
        <v>258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  <c r="AQ253" s="8">
        <v>677.11398069315135</v>
      </c>
      <c r="AR253" s="167"/>
      <c r="AU253" s="8"/>
    </row>
    <row r="254" spans="1:47" x14ac:dyDescent="0.2">
      <c r="A254" s="7" t="str">
        <f t="shared" si="8"/>
        <v>EFHgL_Ja_7</v>
      </c>
      <c r="B254" s="5" t="s">
        <v>3728</v>
      </c>
      <c r="C254" s="5" t="s">
        <v>258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  <c r="AQ254" s="8">
        <v>410.17490606818222</v>
      </c>
      <c r="AR254" s="167"/>
      <c r="AU254" s="8"/>
    </row>
    <row r="255" spans="1:47" x14ac:dyDescent="0.2">
      <c r="A255" s="7" t="str">
        <f t="shared" si="8"/>
        <v>EFHgL_Ja_8</v>
      </c>
      <c r="B255" s="5" t="s">
        <v>3728</v>
      </c>
      <c r="C255" s="5" t="s">
        <v>258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  <c r="AQ255" s="8">
        <v>628.93492943355557</v>
      </c>
      <c r="AR255" s="167"/>
      <c r="AU255" s="8"/>
    </row>
    <row r="256" spans="1:47" x14ac:dyDescent="0.2">
      <c r="A256" s="7" t="str">
        <f t="shared" si="8"/>
        <v>EFHtL_Ja_1</v>
      </c>
      <c r="B256" s="5" t="s">
        <v>3729</v>
      </c>
      <c r="C256" s="5" t="s">
        <v>258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  <c r="AQ256" s="8">
        <v>603.47127814270948</v>
      </c>
      <c r="AR256" s="167"/>
      <c r="AU256" s="8"/>
    </row>
    <row r="257" spans="1:47" x14ac:dyDescent="0.2">
      <c r="A257" s="7" t="str">
        <f t="shared" si="8"/>
        <v>EFHtL_Ja_2</v>
      </c>
      <c r="B257" s="5" t="s">
        <v>3729</v>
      </c>
      <c r="C257" s="5" t="s">
        <v>258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  <c r="AQ257" s="8">
        <v>264.94480089525302</v>
      </c>
      <c r="AR257" s="167"/>
      <c r="AU257" s="8"/>
    </row>
    <row r="258" spans="1:47" x14ac:dyDescent="0.2">
      <c r="A258" s="7" t="str">
        <f t="shared" si="8"/>
        <v>EFHtL_Ja_3</v>
      </c>
      <c r="B258" s="5" t="s">
        <v>3729</v>
      </c>
      <c r="C258" s="5" t="s">
        <v>258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  <c r="AQ258" s="8">
        <v>433.71693604295825</v>
      </c>
      <c r="AR258" s="167"/>
      <c r="AU258" s="8"/>
    </row>
    <row r="259" spans="1:47" x14ac:dyDescent="0.2">
      <c r="A259" s="7" t="str">
        <f t="shared" si="8"/>
        <v>EFHtL_Ja_4</v>
      </c>
      <c r="B259" s="5" t="s">
        <v>3729</v>
      </c>
      <c r="C259" s="5" t="s">
        <v>258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  <c r="AQ259" s="8">
        <v>546.85617266597262</v>
      </c>
      <c r="AR259" s="167"/>
      <c r="AU259" s="8"/>
    </row>
    <row r="260" spans="1:47" x14ac:dyDescent="0.2">
      <c r="A260" s="7" t="str">
        <f t="shared" si="8"/>
        <v>EFHtL_Ja_5</v>
      </c>
      <c r="B260" s="5" t="s">
        <v>3729</v>
      </c>
      <c r="C260" s="5" t="s">
        <v>258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  <c r="AQ260" s="8">
        <v>534.65133528489991</v>
      </c>
      <c r="AR260" s="167"/>
      <c r="AU260" s="8"/>
    </row>
    <row r="261" spans="1:47" x14ac:dyDescent="0.2">
      <c r="A261" s="7" t="str">
        <f t="shared" si="8"/>
        <v>EFHtL_Ja_6</v>
      </c>
      <c r="B261" s="5" t="s">
        <v>3729</v>
      </c>
      <c r="C261" s="5" t="s">
        <v>258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  <c r="AQ261" s="8">
        <v>580.8134207228353</v>
      </c>
      <c r="AR261" s="167"/>
      <c r="AU261" s="8"/>
    </row>
    <row r="262" spans="1:47" x14ac:dyDescent="0.2">
      <c r="A262" s="7" t="str">
        <f t="shared" si="8"/>
        <v>EFHtL_Ja_7</v>
      </c>
      <c r="B262" s="5" t="s">
        <v>3729</v>
      </c>
      <c r="C262" s="5" t="s">
        <v>258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  <c r="AQ262" s="8">
        <v>410.93045521697923</v>
      </c>
      <c r="AR262" s="167"/>
      <c r="AU262" s="8"/>
    </row>
    <row r="263" spans="1:47" x14ac:dyDescent="0.2">
      <c r="A263" s="7" t="str">
        <f t="shared" si="8"/>
        <v>EFHtL_Ja_8</v>
      </c>
      <c r="B263" s="5" t="s">
        <v>3729</v>
      </c>
      <c r="C263" s="5" t="s">
        <v>258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  <c r="AQ263" s="8">
        <v>432.30209180297015</v>
      </c>
      <c r="AR263" s="167"/>
      <c r="AU263" s="8"/>
    </row>
    <row r="264" spans="1:47" x14ac:dyDescent="0.2">
      <c r="A264" s="7" t="str">
        <f t="shared" si="8"/>
        <v>EFHmL_Ja_1</v>
      </c>
      <c r="B264" s="5" t="s">
        <v>3730</v>
      </c>
      <c r="C264" s="5" t="s">
        <v>258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  <c r="AQ264" s="8">
        <v>519.54793370992854</v>
      </c>
      <c r="AR264" s="167"/>
      <c r="AU264" s="8"/>
    </row>
    <row r="265" spans="1:47" x14ac:dyDescent="0.2">
      <c r="A265" s="7" t="str">
        <f t="shared" si="8"/>
        <v>EFHmL_Ja_2</v>
      </c>
      <c r="B265" s="5" t="s">
        <v>3730</v>
      </c>
      <c r="C265" s="5" t="s">
        <v>258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  <c r="AQ265" s="8">
        <v>267.92234715058345</v>
      </c>
      <c r="AR265" s="167"/>
      <c r="AU265" s="8"/>
    </row>
    <row r="266" spans="1:47" x14ac:dyDescent="0.2">
      <c r="A266" s="7" t="str">
        <f t="shared" si="8"/>
        <v>EFHmL_Ja_3</v>
      </c>
      <c r="B266" s="5" t="s">
        <v>3730</v>
      </c>
      <c r="C266" s="5" t="s">
        <v>258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  <c r="AQ266" s="8">
        <v>386.48742426808121</v>
      </c>
      <c r="AR266" s="167"/>
      <c r="AU266" s="8"/>
    </row>
    <row r="267" spans="1:47" x14ac:dyDescent="0.2">
      <c r="A267" s="7" t="str">
        <f t="shared" si="8"/>
        <v>EFHmL_Ja_4</v>
      </c>
      <c r="B267" s="5" t="s">
        <v>3730</v>
      </c>
      <c r="C267" s="5" t="s">
        <v>258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  <c r="AQ267" s="8">
        <v>466.39524727347464</v>
      </c>
      <c r="AR267" s="167"/>
      <c r="AU267" s="8"/>
    </row>
    <row r="268" spans="1:47" x14ac:dyDescent="0.2">
      <c r="A268" s="7" t="str">
        <f t="shared" si="8"/>
        <v>EFHmL_Ja_5</v>
      </c>
      <c r="B268" s="5" t="s">
        <v>3730</v>
      </c>
      <c r="C268" s="5" t="s">
        <v>258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  <c r="AQ268" s="8">
        <v>451.96009983555882</v>
      </c>
      <c r="AR268" s="167"/>
      <c r="AU268" s="8"/>
    </row>
    <row r="269" spans="1:47" x14ac:dyDescent="0.2">
      <c r="A269" s="7" t="str">
        <f t="shared" si="8"/>
        <v>EFHmL_Ja_6</v>
      </c>
      <c r="B269" s="5" t="s">
        <v>3730</v>
      </c>
      <c r="C269" s="5" t="s">
        <v>258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  <c r="AQ269" s="8">
        <v>525.98255336448301</v>
      </c>
      <c r="AR269" s="167"/>
      <c r="AU269" s="8"/>
    </row>
    <row r="270" spans="1:47" x14ac:dyDescent="0.2">
      <c r="A270" s="7" t="str">
        <f t="shared" si="8"/>
        <v>EFHmL_Ja_7</v>
      </c>
      <c r="B270" s="5" t="s">
        <v>3730</v>
      </c>
      <c r="C270" s="5" t="s">
        <v>258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  <c r="AQ270" s="8">
        <v>395.28012440815723</v>
      </c>
      <c r="AR270" s="167"/>
      <c r="AU270" s="8"/>
    </row>
    <row r="271" spans="1:47" x14ac:dyDescent="0.2">
      <c r="A271" s="7" t="str">
        <f t="shared" si="8"/>
        <v>EFHmL_Ja_8</v>
      </c>
      <c r="B271" s="5" t="s">
        <v>3730</v>
      </c>
      <c r="C271" s="5" t="s">
        <v>258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  <c r="AQ271" s="8">
        <v>370.71983974951468</v>
      </c>
      <c r="AR271" s="167"/>
      <c r="AU271" s="8"/>
    </row>
    <row r="272" spans="1:47" x14ac:dyDescent="0.2">
      <c r="A272" s="7" t="str">
        <f t="shared" si="8"/>
        <v>EFHuL_Ja_1</v>
      </c>
      <c r="B272" s="5" t="s">
        <v>3731</v>
      </c>
      <c r="C272" s="5" t="s">
        <v>258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  <c r="AQ272" s="8">
        <v>576.92309575434683</v>
      </c>
      <c r="AR272" s="167"/>
      <c r="AU272" s="8"/>
    </row>
    <row r="273" spans="1:47" x14ac:dyDescent="0.2">
      <c r="A273" s="7" t="str">
        <f t="shared" si="8"/>
        <v>EFHuL_Ja_2</v>
      </c>
      <c r="B273" s="5" t="s">
        <v>3731</v>
      </c>
      <c r="C273" s="5" t="s">
        <v>258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  <c r="AQ273" s="8">
        <v>290.38504866773383</v>
      </c>
      <c r="AR273" s="167"/>
      <c r="AU273" s="8"/>
    </row>
    <row r="274" spans="1:47" x14ac:dyDescent="0.2">
      <c r="A274" s="7" t="str">
        <f t="shared" si="8"/>
        <v>EFHuL_Ja_3</v>
      </c>
      <c r="B274" s="5" t="s">
        <v>3731</v>
      </c>
      <c r="C274" s="5" t="s">
        <v>258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  <c r="AQ274" s="8">
        <v>443.4923242043505</v>
      </c>
      <c r="AR274" s="167"/>
      <c r="AU274" s="8"/>
    </row>
    <row r="275" spans="1:47" x14ac:dyDescent="0.2">
      <c r="A275" s="7" t="str">
        <f t="shared" si="8"/>
        <v>EFHuL_Ja_4</v>
      </c>
      <c r="B275" s="5" t="s">
        <v>3731</v>
      </c>
      <c r="C275" s="5" t="s">
        <v>258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  <c r="AQ275" s="8">
        <v>530.20074876451315</v>
      </c>
      <c r="AR275" s="167"/>
      <c r="AU275" s="8"/>
    </row>
    <row r="276" spans="1:47" x14ac:dyDescent="0.2">
      <c r="A276" s="7" t="str">
        <f t="shared" si="8"/>
        <v>EFHuL_Ja_5</v>
      </c>
      <c r="B276" s="5" t="s">
        <v>3731</v>
      </c>
      <c r="C276" s="5" t="s">
        <v>258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  <c r="AQ276" s="8">
        <v>498.24334182350458</v>
      </c>
      <c r="AR276" s="167"/>
      <c r="AU276" s="8"/>
    </row>
    <row r="277" spans="1:47" x14ac:dyDescent="0.2">
      <c r="A277" s="7" t="str">
        <f t="shared" si="8"/>
        <v>EFHuL_Ja_6</v>
      </c>
      <c r="B277" s="5" t="s">
        <v>3731</v>
      </c>
      <c r="C277" s="5" t="s">
        <v>258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  <c r="AQ277" s="8">
        <v>591.6548807946325</v>
      </c>
      <c r="AR277" s="167"/>
      <c r="AU277" s="8"/>
    </row>
    <row r="278" spans="1:47" x14ac:dyDescent="0.2">
      <c r="A278" s="7" t="str">
        <f t="shared" si="8"/>
        <v>EFHuL_Ja_7</v>
      </c>
      <c r="B278" s="5" t="s">
        <v>3731</v>
      </c>
      <c r="C278" s="5" t="s">
        <v>258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  <c r="AQ278" s="8">
        <v>428.65254555084584</v>
      </c>
      <c r="AR278" s="167"/>
      <c r="AU278" s="8"/>
    </row>
    <row r="279" spans="1:47" x14ac:dyDescent="0.2">
      <c r="A279" s="7" t="str">
        <f t="shared" si="8"/>
        <v>EFHuL_Ja_8</v>
      </c>
      <c r="B279" s="5" t="s">
        <v>3731</v>
      </c>
      <c r="C279" s="5" t="s">
        <v>258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  <c r="AQ279" s="8">
        <v>411.48030890402981</v>
      </c>
      <c r="AR279" s="167"/>
      <c r="AU279" s="8"/>
    </row>
    <row r="280" spans="1:47" x14ac:dyDescent="0.2">
      <c r="A280" s="7" t="str">
        <f t="shared" si="8"/>
        <v>EWGgL_Ja_1</v>
      </c>
      <c r="B280" s="5" t="s">
        <v>3732</v>
      </c>
      <c r="C280" s="5" t="s">
        <v>258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  <c r="AQ280" s="8">
        <v>721.40778129858404</v>
      </c>
      <c r="AR280" s="167"/>
      <c r="AU280" s="8"/>
    </row>
    <row r="281" spans="1:47" x14ac:dyDescent="0.2">
      <c r="A281" s="7" t="str">
        <f t="shared" si="8"/>
        <v>EWGgL_Ja_2</v>
      </c>
      <c r="B281" s="5" t="s">
        <v>3732</v>
      </c>
      <c r="C281" s="5" t="s">
        <v>258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  <c r="AQ281" s="8">
        <v>574.44140736540953</v>
      </c>
      <c r="AR281" s="167"/>
      <c r="AU281" s="8"/>
    </row>
    <row r="282" spans="1:47" x14ac:dyDescent="0.2">
      <c r="A282" s="7" t="str">
        <f t="shared" si="8"/>
        <v>EWGgL_Ja_3</v>
      </c>
      <c r="B282" s="5" t="s">
        <v>3732</v>
      </c>
      <c r="C282" s="5" t="s">
        <v>258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  <c r="AQ282" s="8">
        <v>578.26675089353228</v>
      </c>
      <c r="AR282" s="167"/>
      <c r="AU282" s="8"/>
    </row>
    <row r="283" spans="1:47" x14ac:dyDescent="0.2">
      <c r="A283" s="7" t="str">
        <f t="shared" si="8"/>
        <v>EWGgL_Ja_4</v>
      </c>
      <c r="B283" s="5" t="s">
        <v>3732</v>
      </c>
      <c r="C283" s="5" t="s">
        <v>258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  <c r="AQ283" s="8">
        <v>593.57737860453562</v>
      </c>
      <c r="AR283" s="167"/>
      <c r="AU283" s="8"/>
    </row>
    <row r="284" spans="1:47" x14ac:dyDescent="0.2">
      <c r="A284" s="7" t="str">
        <f t="shared" si="8"/>
        <v>EWGgL_Ja_5</v>
      </c>
      <c r="B284" s="5" t="s">
        <v>3732</v>
      </c>
      <c r="C284" s="5" t="s">
        <v>258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  <c r="AQ284" s="8">
        <v>738.76261569499547</v>
      </c>
      <c r="AR284" s="167"/>
      <c r="AU284" s="8"/>
    </row>
    <row r="285" spans="1:47" x14ac:dyDescent="0.2">
      <c r="A285" s="7" t="str">
        <f t="shared" si="8"/>
        <v>EWGgL_Ja_6</v>
      </c>
      <c r="B285" s="5" t="s">
        <v>3732</v>
      </c>
      <c r="C285" s="5" t="s">
        <v>258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  <c r="AQ285" s="8">
        <v>642.62690148800175</v>
      </c>
      <c r="AR285" s="167"/>
      <c r="AU285" s="8"/>
    </row>
    <row r="286" spans="1:47" x14ac:dyDescent="0.2">
      <c r="A286" s="7" t="str">
        <f t="shared" si="8"/>
        <v>EWGgL_Ja_7</v>
      </c>
      <c r="B286" s="5" t="s">
        <v>3732</v>
      </c>
      <c r="C286" s="5" t="s">
        <v>258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  <c r="AQ286" s="8">
        <v>496.69618343108721</v>
      </c>
      <c r="AR286" s="167"/>
      <c r="AU286" s="8"/>
    </row>
    <row r="287" spans="1:47" x14ac:dyDescent="0.2">
      <c r="A287" s="7" t="str">
        <f t="shared" si="8"/>
        <v>EWGgL_Ja_8</v>
      </c>
      <c r="B287" s="5" t="s">
        <v>3732</v>
      </c>
      <c r="C287" s="5" t="s">
        <v>258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  <c r="AQ287" s="8">
        <v>627.07971081810842</v>
      </c>
      <c r="AR287" s="167"/>
      <c r="AU287" s="8"/>
    </row>
    <row r="288" spans="1:47" x14ac:dyDescent="0.2">
      <c r="A288" s="7" t="str">
        <f t="shared" si="8"/>
        <v>EWGtL_Ja_1</v>
      </c>
      <c r="B288" s="5" t="s">
        <v>3733</v>
      </c>
      <c r="C288" s="5" t="s">
        <v>258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  <c r="AQ288" s="8">
        <v>600.0732948738048</v>
      </c>
      <c r="AR288" s="167"/>
      <c r="AU288" s="8"/>
    </row>
    <row r="289" spans="1:47" x14ac:dyDescent="0.2">
      <c r="A289" s="7" t="str">
        <f t="shared" si="8"/>
        <v>EWGtL_Ja_2</v>
      </c>
      <c r="B289" s="5" t="s">
        <v>3733</v>
      </c>
      <c r="C289" s="5" t="s">
        <v>258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  <c r="AQ289" s="8">
        <v>414.14565402747331</v>
      </c>
      <c r="AR289" s="167"/>
      <c r="AU289" s="8"/>
    </row>
    <row r="290" spans="1:47" x14ac:dyDescent="0.2">
      <c r="A290" s="7" t="str">
        <f t="shared" si="8"/>
        <v>EWGtL_Ja_3</v>
      </c>
      <c r="B290" s="5" t="s">
        <v>3733</v>
      </c>
      <c r="C290" s="5" t="s">
        <v>258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  <c r="AQ290" s="8">
        <v>463.66715550709853</v>
      </c>
      <c r="AR290" s="167"/>
      <c r="AU290" s="8"/>
    </row>
    <row r="291" spans="1:47" x14ac:dyDescent="0.2">
      <c r="A291" s="7" t="str">
        <f t="shared" si="8"/>
        <v>EWGtL_Ja_4</v>
      </c>
      <c r="B291" s="5" t="s">
        <v>3733</v>
      </c>
      <c r="C291" s="5" t="s">
        <v>258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  <c r="AQ291" s="8">
        <v>504.99120779364762</v>
      </c>
      <c r="AR291" s="167"/>
      <c r="AU291" s="8"/>
    </row>
    <row r="292" spans="1:47" x14ac:dyDescent="0.2">
      <c r="A292" s="7" t="str">
        <f t="shared" si="8"/>
        <v>EWGtL_Ja_5</v>
      </c>
      <c r="B292" s="5" t="s">
        <v>3733</v>
      </c>
      <c r="C292" s="5" t="s">
        <v>258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  <c r="AQ292" s="8">
        <v>602.96139436359965</v>
      </c>
      <c r="AR292" s="167"/>
      <c r="AU292" s="8"/>
    </row>
    <row r="293" spans="1:47" x14ac:dyDescent="0.2">
      <c r="A293" s="7" t="str">
        <f t="shared" si="8"/>
        <v>EWGtL_Ja_6</v>
      </c>
      <c r="B293" s="5" t="s">
        <v>3733</v>
      </c>
      <c r="C293" s="5" t="s">
        <v>258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  <c r="AQ293" s="8">
        <v>495.33225998333575</v>
      </c>
      <c r="AR293" s="167"/>
      <c r="AU293" s="8"/>
    </row>
    <row r="294" spans="1:47" x14ac:dyDescent="0.2">
      <c r="A294" s="7" t="str">
        <f t="shared" si="8"/>
        <v>EWGtL_Ja_7</v>
      </c>
      <c r="B294" s="5" t="s">
        <v>3733</v>
      </c>
      <c r="C294" s="5" t="s">
        <v>258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  <c r="AQ294" s="8">
        <v>428.40527495368406</v>
      </c>
      <c r="AR294" s="167"/>
      <c r="AU294" s="8"/>
    </row>
    <row r="295" spans="1:47" x14ac:dyDescent="0.2">
      <c r="A295" s="7" t="str">
        <f t="shared" si="8"/>
        <v>EWGtL_Ja_8</v>
      </c>
      <c r="B295" s="5" t="s">
        <v>3733</v>
      </c>
      <c r="C295" s="5" t="s">
        <v>258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  <c r="AQ295" s="8">
        <v>499.03448972909973</v>
      </c>
      <c r="AR295" s="167"/>
      <c r="AU295" s="8"/>
    </row>
    <row r="296" spans="1:47" x14ac:dyDescent="0.2">
      <c r="A296" s="7" t="str">
        <f t="shared" si="8"/>
        <v>EWGmL_Ja_1</v>
      </c>
      <c r="B296" s="5" t="s">
        <v>3734</v>
      </c>
      <c r="C296" s="5" t="s">
        <v>258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  <c r="AQ296" s="8">
        <v>585.20222582344741</v>
      </c>
      <c r="AR296" s="167"/>
      <c r="AU296" s="8"/>
    </row>
    <row r="297" spans="1:47" x14ac:dyDescent="0.2">
      <c r="A297" s="7" t="str">
        <f t="shared" si="8"/>
        <v>EWGmL_Ja_2</v>
      </c>
      <c r="B297" s="5" t="s">
        <v>3734</v>
      </c>
      <c r="C297" s="5" t="s">
        <v>258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  <c r="AQ297" s="8">
        <v>416.03771824755177</v>
      </c>
      <c r="AR297" s="167"/>
      <c r="AU297" s="8"/>
    </row>
    <row r="298" spans="1:47" x14ac:dyDescent="0.2">
      <c r="A298" s="7" t="str">
        <f t="shared" si="8"/>
        <v>EWGmL_Ja_3</v>
      </c>
      <c r="B298" s="5" t="s">
        <v>3734</v>
      </c>
      <c r="C298" s="5" t="s">
        <v>258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  <c r="AQ298" s="8">
        <v>451.56220287090338</v>
      </c>
      <c r="AR298" s="167"/>
      <c r="AU298" s="8"/>
    </row>
    <row r="299" spans="1:47" x14ac:dyDescent="0.2">
      <c r="A299" s="7" t="str">
        <f t="shared" si="8"/>
        <v>EWGmL_Ja_4</v>
      </c>
      <c r="B299" s="5" t="s">
        <v>3734</v>
      </c>
      <c r="C299" s="5" t="s">
        <v>258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  <c r="AQ299" s="8">
        <v>510.78073816279368</v>
      </c>
      <c r="AR299" s="167"/>
      <c r="AU299" s="8"/>
    </row>
    <row r="300" spans="1:47" x14ac:dyDescent="0.2">
      <c r="A300" s="7" t="str">
        <f t="shared" si="8"/>
        <v>EWGmL_Ja_5</v>
      </c>
      <c r="B300" s="5" t="s">
        <v>3734</v>
      </c>
      <c r="C300" s="5" t="s">
        <v>258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  <c r="AQ300" s="8">
        <v>572.94350760789882</v>
      </c>
      <c r="AR300" s="167"/>
      <c r="AU300" s="8"/>
    </row>
    <row r="301" spans="1:47" x14ac:dyDescent="0.2">
      <c r="A301" s="7" t="str">
        <f t="shared" si="8"/>
        <v>EWGmL_Ja_6</v>
      </c>
      <c r="B301" s="5" t="s">
        <v>3734</v>
      </c>
      <c r="C301" s="5" t="s">
        <v>258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  <c r="AQ301" s="8">
        <v>488.10303596309154</v>
      </c>
      <c r="AR301" s="167"/>
      <c r="AU301" s="8"/>
    </row>
    <row r="302" spans="1:47" x14ac:dyDescent="0.2">
      <c r="A302" s="7" t="str">
        <f t="shared" si="8"/>
        <v>EWGmL_Ja_7</v>
      </c>
      <c r="B302" s="5" t="s">
        <v>3734</v>
      </c>
      <c r="C302" s="5" t="s">
        <v>258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  <c r="AQ302" s="8">
        <v>451.29946884391785</v>
      </c>
      <c r="AR302" s="167"/>
      <c r="AU302" s="8"/>
    </row>
    <row r="303" spans="1:47" x14ac:dyDescent="0.2">
      <c r="A303" s="7" t="str">
        <f t="shared" si="8"/>
        <v>EWGmL_Ja_8</v>
      </c>
      <c r="B303" s="5" t="s">
        <v>3734</v>
      </c>
      <c r="C303" s="5" t="s">
        <v>258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  <c r="AQ303" s="8">
        <v>495.21834530670031</v>
      </c>
      <c r="AR303" s="167"/>
      <c r="AU303" s="8"/>
    </row>
    <row r="304" spans="1:47" x14ac:dyDescent="0.2">
      <c r="A304" s="7" t="str">
        <f t="shared" si="8"/>
        <v>EWGuL_Ja_1</v>
      </c>
      <c r="B304" s="5" t="s">
        <v>3735</v>
      </c>
      <c r="C304" s="5" t="s">
        <v>258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  <c r="AQ304" s="8">
        <v>497.9978991482339</v>
      </c>
      <c r="AR304" s="167"/>
      <c r="AU304" s="8"/>
    </row>
    <row r="305" spans="1:47" x14ac:dyDescent="0.2">
      <c r="A305" s="7" t="str">
        <f t="shared" si="8"/>
        <v>EWGuL_Ja_2</v>
      </c>
      <c r="B305" s="5" t="s">
        <v>3735</v>
      </c>
      <c r="C305" s="5" t="s">
        <v>258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  <c r="AQ305" s="8">
        <v>308.0337731075137</v>
      </c>
      <c r="AR305" s="167"/>
      <c r="AU305" s="8"/>
    </row>
    <row r="306" spans="1:47" x14ac:dyDescent="0.2">
      <c r="A306" s="7" t="str">
        <f t="shared" si="8"/>
        <v>EWGuL_Ja_3</v>
      </c>
      <c r="B306" s="5" t="s">
        <v>3735</v>
      </c>
      <c r="C306" s="5" t="s">
        <v>258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  <c r="AQ306" s="8">
        <v>374.86766805763079</v>
      </c>
      <c r="AR306" s="167"/>
      <c r="AU306" s="8"/>
    </row>
    <row r="307" spans="1:47" x14ac:dyDescent="0.2">
      <c r="A307" s="7" t="str">
        <f t="shared" si="8"/>
        <v>EWGuL_Ja_4</v>
      </c>
      <c r="B307" s="5" t="s">
        <v>3735</v>
      </c>
      <c r="C307" s="5" t="s">
        <v>258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  <c r="AQ307" s="8">
        <v>407.19699213056708</v>
      </c>
      <c r="AR307" s="167"/>
      <c r="AU307" s="8"/>
    </row>
    <row r="308" spans="1:47" x14ac:dyDescent="0.2">
      <c r="A308" s="7" t="str">
        <f t="shared" si="8"/>
        <v>EWGuL_Ja_5</v>
      </c>
      <c r="B308" s="5" t="s">
        <v>3735</v>
      </c>
      <c r="C308" s="5" t="s">
        <v>258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  <c r="AQ308" s="8">
        <v>472.85923411057024</v>
      </c>
      <c r="AR308" s="167"/>
      <c r="AU308" s="8"/>
    </row>
    <row r="309" spans="1:47" x14ac:dyDescent="0.2">
      <c r="A309" s="7" t="str">
        <f t="shared" si="8"/>
        <v>EWGuL_Ja_6</v>
      </c>
      <c r="B309" s="5" t="s">
        <v>3735</v>
      </c>
      <c r="C309" s="5" t="s">
        <v>258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  <c r="AQ309" s="8">
        <v>363.37946760593962</v>
      </c>
      <c r="AR309" s="167"/>
      <c r="AU309" s="8"/>
    </row>
    <row r="310" spans="1:47" x14ac:dyDescent="0.2">
      <c r="A310" s="7" t="str">
        <f t="shared" si="8"/>
        <v>EWGuL_Ja_7</v>
      </c>
      <c r="B310" s="5" t="s">
        <v>3735</v>
      </c>
      <c r="C310" s="5" t="s">
        <v>258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  <c r="AQ310" s="8">
        <v>331.70811116723115</v>
      </c>
      <c r="AR310" s="167"/>
      <c r="AU310" s="8"/>
    </row>
    <row r="311" spans="1:47" x14ac:dyDescent="0.2">
      <c r="A311" s="7" t="str">
        <f t="shared" ref="A311:A328" si="9">CONCATENATE(B311,"_",C311,"_",D311)</f>
        <v>EWGuL_Ja_8</v>
      </c>
      <c r="B311" s="5" t="s">
        <v>3735</v>
      </c>
      <c r="C311" s="5" t="s">
        <v>258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  <c r="AQ311" s="8">
        <v>401.63181247768034</v>
      </c>
      <c r="AR311" s="167"/>
      <c r="AU311" s="8"/>
    </row>
    <row r="312" spans="1:47" x14ac:dyDescent="0.2">
      <c r="A312" s="7" t="str">
        <f t="shared" si="9"/>
        <v>EIGL_Ja_1</v>
      </c>
      <c r="B312" s="5" t="s">
        <v>3736</v>
      </c>
      <c r="C312" s="5" t="s">
        <v>258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  <c r="AQ312" s="8">
        <v>601.59872784391109</v>
      </c>
      <c r="AR312" s="167"/>
      <c r="AU312" s="8"/>
    </row>
    <row r="313" spans="1:47" x14ac:dyDescent="0.2">
      <c r="A313" s="7" t="str">
        <f t="shared" si="9"/>
        <v>EIGL_Ja_2</v>
      </c>
      <c r="B313" s="5" t="s">
        <v>3736</v>
      </c>
      <c r="C313" s="5" t="s">
        <v>258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  <c r="AQ313" s="8">
        <v>340.24236759702842</v>
      </c>
      <c r="AR313" s="167"/>
      <c r="AU313" s="8"/>
    </row>
    <row r="314" spans="1:47" x14ac:dyDescent="0.2">
      <c r="A314" s="7" t="str">
        <f t="shared" si="9"/>
        <v>EIGL_Ja_3</v>
      </c>
      <c r="B314" s="5" t="s">
        <v>3736</v>
      </c>
      <c r="C314" s="5" t="s">
        <v>258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  <c r="AQ314" s="8">
        <v>452.43963948847119</v>
      </c>
      <c r="AR314" s="167"/>
      <c r="AU314" s="8"/>
    </row>
    <row r="315" spans="1:47" x14ac:dyDescent="0.2">
      <c r="A315" s="7" t="str">
        <f t="shared" si="9"/>
        <v>EIGL_Ja_4</v>
      </c>
      <c r="B315" s="5" t="s">
        <v>3736</v>
      </c>
      <c r="C315" s="5" t="s">
        <v>258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  <c r="AQ315" s="8">
        <v>521.15245096855779</v>
      </c>
      <c r="AR315" s="167"/>
      <c r="AU315" s="8"/>
    </row>
    <row r="316" spans="1:47" x14ac:dyDescent="0.2">
      <c r="A316" s="7" t="str">
        <f t="shared" si="9"/>
        <v>EIGL_Ja_5</v>
      </c>
      <c r="B316" s="5" t="s">
        <v>3736</v>
      </c>
      <c r="C316" s="5" t="s">
        <v>258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  <c r="AQ316" s="8">
        <v>580.57317312974635</v>
      </c>
      <c r="AR316" s="167"/>
      <c r="AU316" s="8"/>
    </row>
    <row r="317" spans="1:47" x14ac:dyDescent="0.2">
      <c r="A317" s="7" t="str">
        <f t="shared" si="9"/>
        <v>EIGL_Ja_6</v>
      </c>
      <c r="B317" s="5" t="s">
        <v>3736</v>
      </c>
      <c r="C317" s="5" t="s">
        <v>258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  <c r="AQ317" s="8">
        <v>523.97920862921274</v>
      </c>
      <c r="AR317" s="167"/>
      <c r="AU317" s="8"/>
    </row>
    <row r="318" spans="1:47" x14ac:dyDescent="0.2">
      <c r="A318" s="7" t="str">
        <f t="shared" si="9"/>
        <v>EIGL_Ja_7</v>
      </c>
      <c r="B318" s="5" t="s">
        <v>3736</v>
      </c>
      <c r="C318" s="5" t="s">
        <v>258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  <c r="AQ318" s="8">
        <v>426.09462310991182</v>
      </c>
      <c r="AR318" s="167"/>
      <c r="AU318" s="8"/>
    </row>
    <row r="319" spans="1:47" x14ac:dyDescent="0.2">
      <c r="A319" s="7" t="str">
        <f t="shared" si="9"/>
        <v>EIGL_Ja_8</v>
      </c>
      <c r="B319" s="5" t="s">
        <v>3736</v>
      </c>
      <c r="C319" s="5" t="s">
        <v>258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  <c r="AQ319" s="8">
        <v>470.40205674743822</v>
      </c>
      <c r="AR319" s="167"/>
      <c r="AU319" s="8"/>
    </row>
    <row r="320" spans="1:47" x14ac:dyDescent="0.2">
      <c r="A320" s="7" t="str">
        <f t="shared" si="9"/>
        <v>EFHgL_Ja_CH</v>
      </c>
      <c r="B320" s="5" t="s">
        <v>3728</v>
      </c>
      <c r="C320" s="5" t="s">
        <v>258</v>
      </c>
      <c r="D320" s="5" t="s">
        <v>234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  <c r="AQ320" s="8">
        <v>665.49333793319749</v>
      </c>
      <c r="AR320" s="167"/>
      <c r="AU320" s="8"/>
    </row>
    <row r="321" spans="1:47" x14ac:dyDescent="0.2">
      <c r="A321" s="7" t="str">
        <f t="shared" si="9"/>
        <v>EFHtL_Ja_CH</v>
      </c>
      <c r="B321" s="5" t="s">
        <v>3729</v>
      </c>
      <c r="C321" s="5" t="s">
        <v>258</v>
      </c>
      <c r="D321" s="5" t="s">
        <v>234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  <c r="AQ321" s="8">
        <v>503.40218289456686</v>
      </c>
      <c r="AR321" s="167"/>
      <c r="AU321" s="8"/>
    </row>
    <row r="322" spans="1:47" x14ac:dyDescent="0.2">
      <c r="A322" s="7" t="str">
        <f t="shared" si="9"/>
        <v>EFHmL_Ja_CH</v>
      </c>
      <c r="B322" s="5" t="s">
        <v>3730</v>
      </c>
      <c r="C322" s="5" t="s">
        <v>258</v>
      </c>
      <c r="D322" s="5" t="s">
        <v>234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  <c r="AQ322" s="8">
        <v>441.93088433668362</v>
      </c>
      <c r="AR322" s="167"/>
      <c r="AU322" s="8"/>
    </row>
    <row r="323" spans="1:47" x14ac:dyDescent="0.2">
      <c r="A323" s="7" t="str">
        <f t="shared" si="9"/>
        <v>EFHuL_Ja_CH</v>
      </c>
      <c r="B323" s="5" t="s">
        <v>3731</v>
      </c>
      <c r="C323" s="5" t="s">
        <v>258</v>
      </c>
      <c r="D323" s="5" t="s">
        <v>234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  <c r="AQ323" s="8">
        <v>489.5815496134378</v>
      </c>
      <c r="AR323" s="167"/>
      <c r="AU323" s="8"/>
    </row>
    <row r="324" spans="1:47" x14ac:dyDescent="0.2">
      <c r="A324" s="7" t="str">
        <f t="shared" si="9"/>
        <v>EWGgL_Ja_CH</v>
      </c>
      <c r="B324" s="5" t="s">
        <v>3732</v>
      </c>
      <c r="C324" s="5" t="s">
        <v>258</v>
      </c>
      <c r="D324" s="5" t="s">
        <v>234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  <c r="AQ324" s="8">
        <v>638.00284961484556</v>
      </c>
      <c r="AR324" s="167"/>
      <c r="AU324" s="8"/>
    </row>
    <row r="325" spans="1:47" x14ac:dyDescent="0.2">
      <c r="A325" s="7" t="str">
        <f t="shared" si="9"/>
        <v>EWGtL_Ja_CH</v>
      </c>
      <c r="B325" s="5" t="s">
        <v>3733</v>
      </c>
      <c r="C325" s="5" t="s">
        <v>258</v>
      </c>
      <c r="D325" s="5" t="s">
        <v>234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  <c r="AQ325" s="8">
        <v>523.98416879333092</v>
      </c>
      <c r="AR325" s="167"/>
      <c r="AU325" s="8"/>
    </row>
    <row r="326" spans="1:47" x14ac:dyDescent="0.2">
      <c r="A326" s="7" t="str">
        <f t="shared" si="9"/>
        <v>EWGmL_Ja_CH</v>
      </c>
      <c r="B326" s="5" t="s">
        <v>3734</v>
      </c>
      <c r="C326" s="5" t="s">
        <v>258</v>
      </c>
      <c r="D326" s="5" t="s">
        <v>234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  <c r="AQ326" s="8">
        <v>520.44399995315121</v>
      </c>
      <c r="AR326" s="167"/>
      <c r="AU326" s="8"/>
    </row>
    <row r="327" spans="1:47" x14ac:dyDescent="0.2">
      <c r="A327" s="7" t="str">
        <f t="shared" si="9"/>
        <v>EWGuL_Ja_CH</v>
      </c>
      <c r="B327" s="5" t="s">
        <v>3735</v>
      </c>
      <c r="C327" s="5" t="s">
        <v>258</v>
      </c>
      <c r="D327" s="5" t="s">
        <v>234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  <c r="AQ327" s="8">
        <v>409.97922644495742</v>
      </c>
      <c r="AR327" s="167"/>
      <c r="AU327" s="8"/>
    </row>
    <row r="328" spans="1:47" x14ac:dyDescent="0.2">
      <c r="A328" s="7" t="str">
        <f t="shared" si="9"/>
        <v>EIGL_Ja_CH</v>
      </c>
      <c r="B328" s="5" t="s">
        <v>3736</v>
      </c>
      <c r="C328" s="5" t="s">
        <v>258</v>
      </c>
      <c r="D328" s="5" t="s">
        <v>234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  <c r="AQ328" s="8">
        <v>517.78648704260956</v>
      </c>
      <c r="AR328" s="167"/>
      <c r="AU328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DC707"/>
  <sheetViews>
    <sheetView workbookViewId="0">
      <pane xSplit="13455" ySplit="3315" topLeftCell="CQ199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8.796875" style="5" bestFit="1" customWidth="1"/>
    <col min="2" max="16384" width="11.19921875" style="5"/>
  </cols>
  <sheetData>
    <row r="1" spans="1:106" ht="15" x14ac:dyDescent="0.25">
      <c r="A1" s="37" t="s">
        <v>3725</v>
      </c>
      <c r="B1" s="5" t="s">
        <v>253</v>
      </c>
      <c r="C1" s="5" t="s">
        <v>252</v>
      </c>
      <c r="D1" s="5" t="s">
        <v>407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6" t="s">
        <v>4024</v>
      </c>
      <c r="CX1" s="6"/>
      <c r="CY1" s="6"/>
      <c r="CZ1" s="6"/>
    </row>
    <row r="2" spans="1:106" x14ac:dyDescent="0.2">
      <c r="A2" s="7" t="str">
        <f t="shared" ref="A2:A65" si="0">CONCATENATE(B2,"_",C2,"_",D2)</f>
        <v>EFHg_QU_1</v>
      </c>
      <c r="B2" s="5" t="s">
        <v>251</v>
      </c>
      <c r="C2" s="5" t="s">
        <v>646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8">
        <v>262.73486003758296</v>
      </c>
      <c r="CT2" s="8">
        <v>256.33776569827154</v>
      </c>
      <c r="CU2" s="8">
        <v>262.90091398667403</v>
      </c>
      <c r="CV2" s="8">
        <v>261.24638454327578</v>
      </c>
      <c r="CW2" s="8">
        <v>265.42362437595489</v>
      </c>
      <c r="CX2" s="167"/>
      <c r="CY2" s="167"/>
      <c r="CZ2" s="167"/>
      <c r="DA2" s="168"/>
      <c r="DB2" s="168"/>
    </row>
    <row r="3" spans="1:106" x14ac:dyDescent="0.2">
      <c r="A3" s="7" t="str">
        <f t="shared" si="0"/>
        <v>EFHg_QU_2</v>
      </c>
      <c r="B3" s="5" t="s">
        <v>251</v>
      </c>
      <c r="C3" s="5" t="s">
        <v>646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8">
        <v>194.08384251656571</v>
      </c>
      <c r="CT3" s="8">
        <v>194.44878648392822</v>
      </c>
      <c r="CU3" s="8">
        <v>200.80028235685</v>
      </c>
      <c r="CV3" s="8">
        <v>198.95761621050832</v>
      </c>
      <c r="CW3" s="8">
        <v>207.196421527371</v>
      </c>
      <c r="CX3" s="167"/>
      <c r="CY3" s="167"/>
      <c r="CZ3" s="167"/>
      <c r="DA3" s="168"/>
      <c r="DB3" s="168"/>
    </row>
    <row r="4" spans="1:106" x14ac:dyDescent="0.2">
      <c r="A4" s="7" t="str">
        <f t="shared" si="0"/>
        <v>EFHg_QU_3</v>
      </c>
      <c r="B4" s="5" t="s">
        <v>251</v>
      </c>
      <c r="C4" s="5" t="s">
        <v>646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8">
        <v>223.17132460035057</v>
      </c>
      <c r="CT4" s="8">
        <v>217.50750451037018</v>
      </c>
      <c r="CU4" s="8">
        <v>225.34715951271735</v>
      </c>
      <c r="CV4" s="8">
        <v>218.30725523116769</v>
      </c>
      <c r="CW4" s="8">
        <v>227.83403244802577</v>
      </c>
      <c r="CX4" s="167"/>
      <c r="CY4" s="167"/>
      <c r="CZ4" s="167"/>
      <c r="DA4" s="168"/>
      <c r="DB4" s="168"/>
    </row>
    <row r="5" spans="1:106" x14ac:dyDescent="0.2">
      <c r="A5" s="7" t="str">
        <f t="shared" si="0"/>
        <v>EFHg_QU_4</v>
      </c>
      <c r="B5" s="5" t="s">
        <v>251</v>
      </c>
      <c r="C5" s="5" t="s">
        <v>646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8">
        <v>191.44555046829703</v>
      </c>
      <c r="CT5" s="8">
        <v>190.2626331581925</v>
      </c>
      <c r="CU5" s="8">
        <v>198.49486167390293</v>
      </c>
      <c r="CV5" s="8">
        <v>203.03664691984727</v>
      </c>
      <c r="CW5" s="8">
        <v>211.15591790112208</v>
      </c>
      <c r="CX5" s="167"/>
      <c r="CY5" s="167"/>
      <c r="CZ5" s="167"/>
      <c r="DA5" s="168"/>
      <c r="DB5" s="168"/>
    </row>
    <row r="6" spans="1:106" x14ac:dyDescent="0.2">
      <c r="A6" s="7" t="str">
        <f t="shared" si="0"/>
        <v>EFHg_QU_5</v>
      </c>
      <c r="B6" s="5" t="s">
        <v>251</v>
      </c>
      <c r="C6" s="5" t="s">
        <v>646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8">
        <v>256.11687077940712</v>
      </c>
      <c r="CT6" s="8">
        <v>243.18130973272099</v>
      </c>
      <c r="CU6" s="8">
        <v>248.69717600459049</v>
      </c>
      <c r="CV6" s="8">
        <v>246.63487356356256</v>
      </c>
      <c r="CW6" s="8">
        <v>254.5717764281174</v>
      </c>
      <c r="CX6" s="167"/>
      <c r="CY6" s="167"/>
      <c r="CZ6" s="167"/>
      <c r="DA6" s="168"/>
      <c r="DB6" s="168"/>
    </row>
    <row r="7" spans="1:106" x14ac:dyDescent="0.2">
      <c r="A7" s="7" t="str">
        <f t="shared" si="0"/>
        <v>EFHg_QU_6</v>
      </c>
      <c r="B7" s="5" t="s">
        <v>251</v>
      </c>
      <c r="C7" s="5" t="s">
        <v>646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8">
        <v>213.48961386894186</v>
      </c>
      <c r="CT7" s="8">
        <v>212.59838339819831</v>
      </c>
      <c r="CU7" s="8">
        <v>221.34151964222752</v>
      </c>
      <c r="CV7" s="8">
        <v>224.83432162295611</v>
      </c>
      <c r="CW7" s="8">
        <v>235.50601359935413</v>
      </c>
      <c r="CX7" s="167"/>
      <c r="CY7" s="167"/>
      <c r="CZ7" s="167"/>
      <c r="DA7" s="168"/>
      <c r="DB7" s="168"/>
    </row>
    <row r="8" spans="1:106" x14ac:dyDescent="0.2">
      <c r="A8" s="7" t="str">
        <f t="shared" si="0"/>
        <v>EFHg_QU_7</v>
      </c>
      <c r="B8" s="5" t="s">
        <v>251</v>
      </c>
      <c r="C8" s="5" t="s">
        <v>646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8">
        <v>237.429774617719</v>
      </c>
      <c r="CT8" s="8">
        <v>230.47019823098864</v>
      </c>
      <c r="CU8" s="8">
        <v>240.44144222856906</v>
      </c>
      <c r="CV8" s="8">
        <v>239.85157919006076</v>
      </c>
      <c r="CW8" s="8">
        <v>245.32119960206234</v>
      </c>
      <c r="CX8" s="167"/>
      <c r="CY8" s="167"/>
      <c r="CZ8" s="167"/>
      <c r="DA8" s="168"/>
      <c r="DB8" s="168"/>
    </row>
    <row r="9" spans="1:106" x14ac:dyDescent="0.2">
      <c r="A9" s="7" t="str">
        <f t="shared" si="0"/>
        <v>EFHg_QU_8</v>
      </c>
      <c r="B9" s="5" t="s">
        <v>251</v>
      </c>
      <c r="C9" s="5" t="s">
        <v>646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8">
        <v>169.88973273911296</v>
      </c>
      <c r="CT9" s="8">
        <v>168.66372472981882</v>
      </c>
      <c r="CU9" s="8">
        <v>175.36799774197561</v>
      </c>
      <c r="CV9" s="8">
        <v>177.99027083799297</v>
      </c>
      <c r="CW9" s="8">
        <v>181.71401978656328</v>
      </c>
      <c r="CX9" s="167"/>
      <c r="CY9" s="167"/>
      <c r="CZ9" s="167"/>
      <c r="DA9" s="168"/>
      <c r="DB9" s="168"/>
    </row>
    <row r="10" spans="1:106" x14ac:dyDescent="0.2">
      <c r="A10" s="7" t="str">
        <f t="shared" si="0"/>
        <v>EFHg_QU_9</v>
      </c>
      <c r="B10" s="5" t="s">
        <v>251</v>
      </c>
      <c r="C10" s="5" t="s">
        <v>646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8">
        <v>316.40206246297191</v>
      </c>
      <c r="CT10" s="8">
        <v>317.41269194827623</v>
      </c>
      <c r="CU10" s="8">
        <v>331.44851048141169</v>
      </c>
      <c r="CV10" s="8">
        <v>349.15467651442015</v>
      </c>
      <c r="CW10" s="8">
        <v>376.02606040019106</v>
      </c>
      <c r="CX10" s="167"/>
      <c r="CY10" s="167"/>
      <c r="CZ10" s="167"/>
      <c r="DA10" s="168"/>
      <c r="DB10" s="168"/>
    </row>
    <row r="11" spans="1:106" x14ac:dyDescent="0.2">
      <c r="A11" s="7" t="str">
        <f t="shared" si="0"/>
        <v>EFHg_QU_10</v>
      </c>
      <c r="B11" s="5" t="s">
        <v>251</v>
      </c>
      <c r="C11" s="5" t="s">
        <v>646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8">
        <v>218.71589383915065</v>
      </c>
      <c r="CT11" s="8">
        <v>221.8671725706416</v>
      </c>
      <c r="CU11" s="8">
        <v>221.98135918454747</v>
      </c>
      <c r="CV11" s="8">
        <v>224.79521211274979</v>
      </c>
      <c r="CW11" s="8">
        <v>235.97746493739376</v>
      </c>
      <c r="CX11" s="167"/>
      <c r="CY11" s="167"/>
      <c r="CZ11" s="167"/>
      <c r="DA11" s="168"/>
      <c r="DB11" s="168"/>
    </row>
    <row r="12" spans="1:106" x14ac:dyDescent="0.2">
      <c r="A12" s="7" t="str">
        <f t="shared" si="0"/>
        <v>EFHg_QU_11</v>
      </c>
      <c r="B12" s="5" t="s">
        <v>251</v>
      </c>
      <c r="C12" s="5" t="s">
        <v>646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8">
        <v>170.18369818739546</v>
      </c>
      <c r="CT12" s="8">
        <v>172.66861820981049</v>
      </c>
      <c r="CU12" s="8">
        <v>177.90765359416872</v>
      </c>
      <c r="CV12" s="8">
        <v>177.0498322510015</v>
      </c>
      <c r="CW12" s="8">
        <v>181.76498201115675</v>
      </c>
      <c r="CX12" s="167"/>
      <c r="CY12" s="167"/>
      <c r="CZ12" s="167"/>
      <c r="DA12" s="168"/>
      <c r="DB12" s="168"/>
    </row>
    <row r="13" spans="1:106" x14ac:dyDescent="0.2">
      <c r="A13" s="7" t="str">
        <f t="shared" si="0"/>
        <v>EFHg_QU_12</v>
      </c>
      <c r="B13" s="5" t="s">
        <v>251</v>
      </c>
      <c r="C13" s="5" t="s">
        <v>646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8">
        <v>245.05967210675686</v>
      </c>
      <c r="CT13" s="8">
        <v>248.83759335565568</v>
      </c>
      <c r="CU13" s="8">
        <v>259.11134857409468</v>
      </c>
      <c r="CV13" s="8">
        <v>263.37193875178366</v>
      </c>
      <c r="CW13" s="8">
        <v>268.62978910124099</v>
      </c>
      <c r="CX13" s="167"/>
      <c r="CY13" s="167"/>
      <c r="CZ13" s="167"/>
      <c r="DA13" s="168"/>
      <c r="DB13" s="168"/>
    </row>
    <row r="14" spans="1:106" x14ac:dyDescent="0.2">
      <c r="A14" s="7" t="str">
        <f t="shared" si="0"/>
        <v>EFHg_QU_13</v>
      </c>
      <c r="B14" s="5" t="s">
        <v>251</v>
      </c>
      <c r="C14" s="5" t="s">
        <v>646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8">
        <v>185.74169653814172</v>
      </c>
      <c r="CT14" s="8">
        <v>181.97868958279975</v>
      </c>
      <c r="CU14" s="8">
        <v>187.36772861117586</v>
      </c>
      <c r="CV14" s="8">
        <v>186.92513407777162</v>
      </c>
      <c r="CW14" s="8">
        <v>189.39127444573165</v>
      </c>
      <c r="CX14" s="167"/>
      <c r="CY14" s="167"/>
      <c r="CZ14" s="167"/>
      <c r="DA14" s="168"/>
      <c r="DB14" s="168"/>
    </row>
    <row r="15" spans="1:106" x14ac:dyDescent="0.2">
      <c r="A15" s="7" t="str">
        <f t="shared" si="0"/>
        <v>EFHg_QU_14</v>
      </c>
      <c r="B15" s="5" t="s">
        <v>251</v>
      </c>
      <c r="C15" s="5" t="s">
        <v>646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8">
        <v>199.60860969148231</v>
      </c>
      <c r="CT15" s="8">
        <v>197.67080412847656</v>
      </c>
      <c r="CU15" s="8">
        <v>206.13072687787971</v>
      </c>
      <c r="CV15" s="8">
        <v>208.19743711094452</v>
      </c>
      <c r="CW15" s="8">
        <v>210.98145407306731</v>
      </c>
      <c r="CX15" s="167"/>
      <c r="CY15" s="167"/>
      <c r="CZ15" s="167"/>
      <c r="DA15" s="168"/>
      <c r="DB15" s="168"/>
    </row>
    <row r="16" spans="1:106" x14ac:dyDescent="0.2">
      <c r="A16" s="7" t="str">
        <f t="shared" si="0"/>
        <v>EFHg_QU_15</v>
      </c>
      <c r="B16" s="5" t="s">
        <v>251</v>
      </c>
      <c r="C16" s="5" t="s">
        <v>646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8">
        <v>191.91624709633783</v>
      </c>
      <c r="CT16" s="8">
        <v>194.49692068879551</v>
      </c>
      <c r="CU16" s="8">
        <v>202.94892925289574</v>
      </c>
      <c r="CV16" s="8">
        <v>206.4903555950452</v>
      </c>
      <c r="CW16" s="8">
        <v>211.91803884047397</v>
      </c>
      <c r="CX16" s="167"/>
      <c r="CY16" s="167"/>
      <c r="CZ16" s="167"/>
      <c r="DA16" s="168"/>
      <c r="DB16" s="168"/>
    </row>
    <row r="17" spans="1:106" x14ac:dyDescent="0.2">
      <c r="A17" s="7" t="str">
        <f t="shared" si="0"/>
        <v>EFHg_QU_16</v>
      </c>
      <c r="B17" s="5" t="s">
        <v>251</v>
      </c>
      <c r="C17" s="5" t="s">
        <v>646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8">
        <v>219.25989555489033</v>
      </c>
      <c r="CT17" s="8">
        <v>221.17982577219001</v>
      </c>
      <c r="CU17" s="8">
        <v>224.52292211508524</v>
      </c>
      <c r="CV17" s="8">
        <v>226.54733457685109</v>
      </c>
      <c r="CW17" s="8">
        <v>228.8411428131412</v>
      </c>
      <c r="CX17" s="167"/>
      <c r="CY17" s="167"/>
      <c r="CZ17" s="167"/>
      <c r="DA17" s="168"/>
      <c r="DB17" s="168"/>
    </row>
    <row r="18" spans="1:106" x14ac:dyDescent="0.2">
      <c r="A18" s="7" t="str">
        <f t="shared" si="0"/>
        <v>EFHg_QU_17</v>
      </c>
      <c r="B18" s="5" t="s">
        <v>251</v>
      </c>
      <c r="C18" s="5" t="s">
        <v>646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8">
        <v>210.26976795961141</v>
      </c>
      <c r="CT18" s="8">
        <v>213.43782765138982</v>
      </c>
      <c r="CU18" s="8">
        <v>220.98896501892048</v>
      </c>
      <c r="CV18" s="8">
        <v>217.99884916140292</v>
      </c>
      <c r="CW18" s="8">
        <v>219.41489539789947</v>
      </c>
      <c r="CX18" s="167"/>
      <c r="CY18" s="167"/>
      <c r="CZ18" s="167"/>
      <c r="DA18" s="168"/>
      <c r="DB18" s="168"/>
    </row>
    <row r="19" spans="1:106" x14ac:dyDescent="0.2">
      <c r="A19" s="7" t="str">
        <f t="shared" si="0"/>
        <v>EFHg_QU_18</v>
      </c>
      <c r="B19" s="5" t="s">
        <v>251</v>
      </c>
      <c r="C19" s="5" t="s">
        <v>646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8">
        <v>181.41824455714678</v>
      </c>
      <c r="CT19" s="8">
        <v>181.02093925920457</v>
      </c>
      <c r="CU19" s="8">
        <v>185.1487913506017</v>
      </c>
      <c r="CV19" s="8">
        <v>185.53601665960886</v>
      </c>
      <c r="CW19" s="8">
        <v>195.92771561027945</v>
      </c>
      <c r="CX19" s="167"/>
      <c r="CY19" s="167"/>
      <c r="CZ19" s="167"/>
      <c r="DA19" s="168"/>
      <c r="DB19" s="168"/>
    </row>
    <row r="20" spans="1:106" x14ac:dyDescent="0.2">
      <c r="A20" s="7" t="str">
        <f t="shared" si="0"/>
        <v>EFHg_QU_19</v>
      </c>
      <c r="B20" s="5" t="s">
        <v>251</v>
      </c>
      <c r="C20" s="5" t="s">
        <v>646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8">
        <v>190.71518839802138</v>
      </c>
      <c r="CT20" s="8">
        <v>189.91514433367118</v>
      </c>
      <c r="CU20" s="8">
        <v>193.56202429477025</v>
      </c>
      <c r="CV20" s="8">
        <v>190.31569600158241</v>
      </c>
      <c r="CW20" s="8">
        <v>197.04292649783156</v>
      </c>
      <c r="CX20" s="167"/>
      <c r="CY20" s="167"/>
      <c r="CZ20" s="167"/>
      <c r="DA20" s="168"/>
      <c r="DB20" s="168"/>
    </row>
    <row r="21" spans="1:106" x14ac:dyDescent="0.2">
      <c r="A21" s="7" t="str">
        <f t="shared" si="0"/>
        <v>EFHg_QU_20</v>
      </c>
      <c r="B21" s="5" t="s">
        <v>251</v>
      </c>
      <c r="C21" s="5" t="s">
        <v>646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8">
        <v>204.77461315945104</v>
      </c>
      <c r="CT21" s="8">
        <v>207.2383994977435</v>
      </c>
      <c r="CU21" s="8">
        <v>214.73996501862916</v>
      </c>
      <c r="CV21" s="8">
        <v>212.28050141322043</v>
      </c>
      <c r="CW21" s="8">
        <v>217.68328911226925</v>
      </c>
      <c r="CX21" s="167"/>
      <c r="CY21" s="167"/>
      <c r="CZ21" s="167"/>
      <c r="DA21" s="168"/>
      <c r="DB21" s="168"/>
    </row>
    <row r="22" spans="1:106" x14ac:dyDescent="0.2">
      <c r="A22" s="7" t="str">
        <f t="shared" si="0"/>
        <v>EFHg_QU_21</v>
      </c>
      <c r="B22" s="5" t="s">
        <v>251</v>
      </c>
      <c r="C22" s="5" t="s">
        <v>646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8">
        <v>178.00685789730395</v>
      </c>
      <c r="CT22" s="8">
        <v>180.41312565678612</v>
      </c>
      <c r="CU22" s="8">
        <v>185.64350695825115</v>
      </c>
      <c r="CV22" s="8">
        <v>184.26605882712991</v>
      </c>
      <c r="CW22" s="8">
        <v>186.23914872019409</v>
      </c>
      <c r="CX22" s="167"/>
      <c r="CY22" s="167"/>
      <c r="CZ22" s="167"/>
      <c r="DA22" s="168"/>
      <c r="DB22" s="168"/>
    </row>
    <row r="23" spans="1:106" x14ac:dyDescent="0.2">
      <c r="A23" s="7" t="str">
        <f t="shared" si="0"/>
        <v>EFHg_QU_22</v>
      </c>
      <c r="B23" s="5" t="s">
        <v>251</v>
      </c>
      <c r="C23" s="5" t="s">
        <v>646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8">
        <v>264.84152286241527</v>
      </c>
      <c r="CT23" s="8">
        <v>267.36865928291587</v>
      </c>
      <c r="CU23" s="8">
        <v>270.50341080706175</v>
      </c>
      <c r="CV23" s="8">
        <v>272.74545863869213</v>
      </c>
      <c r="CW23" s="8">
        <v>282.52554669193233</v>
      </c>
      <c r="CX23" s="167"/>
      <c r="CY23" s="167"/>
      <c r="CZ23" s="167"/>
      <c r="DA23" s="168"/>
      <c r="DB23" s="168"/>
    </row>
    <row r="24" spans="1:106" x14ac:dyDescent="0.2">
      <c r="A24" s="7" t="str">
        <f t="shared" si="0"/>
        <v>EFHg_QU_23</v>
      </c>
      <c r="B24" s="5" t="s">
        <v>251</v>
      </c>
      <c r="C24" s="5" t="s">
        <v>646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8">
        <v>214.11348887642527</v>
      </c>
      <c r="CT24" s="8">
        <v>217.55570324133805</v>
      </c>
      <c r="CU24" s="8">
        <v>222.77692455971865</v>
      </c>
      <c r="CV24" s="8">
        <v>221.58679045186182</v>
      </c>
      <c r="CW24" s="8">
        <v>235.69261527650394</v>
      </c>
      <c r="CX24" s="167"/>
      <c r="CY24" s="167"/>
      <c r="CZ24" s="167"/>
      <c r="DA24" s="168"/>
      <c r="DB24" s="168"/>
    </row>
    <row r="25" spans="1:106" x14ac:dyDescent="0.2">
      <c r="A25" s="7" t="str">
        <f t="shared" si="0"/>
        <v>EFHg_QU_24</v>
      </c>
      <c r="B25" s="5" t="s">
        <v>251</v>
      </c>
      <c r="C25" s="5" t="s">
        <v>646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8">
        <v>216.67524747019732</v>
      </c>
      <c r="CT25" s="8">
        <v>216.74821073358038</v>
      </c>
      <c r="CU25" s="8">
        <v>218.10799911516366</v>
      </c>
      <c r="CV25" s="8">
        <v>218.4386585483939</v>
      </c>
      <c r="CW25" s="8">
        <v>222.70947870151448</v>
      </c>
      <c r="CX25" s="167"/>
      <c r="CY25" s="167"/>
      <c r="CZ25" s="167"/>
      <c r="DA25" s="168"/>
      <c r="DB25" s="168"/>
    </row>
    <row r="26" spans="1:106" x14ac:dyDescent="0.2">
      <c r="A26" s="7" t="str">
        <f t="shared" si="0"/>
        <v>EFHg_QU_25</v>
      </c>
      <c r="B26" s="5" t="s">
        <v>251</v>
      </c>
      <c r="C26" s="5" t="s">
        <v>646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8">
        <v>292.57226143182311</v>
      </c>
      <c r="CT26" s="8">
        <v>302.19128107265294</v>
      </c>
      <c r="CU26" s="8">
        <v>295.14609946444477</v>
      </c>
      <c r="CV26" s="8">
        <v>300.32215020283627</v>
      </c>
      <c r="CW26" s="8">
        <v>298.03922149435425</v>
      </c>
      <c r="CX26" s="167"/>
      <c r="CY26" s="167"/>
      <c r="CZ26" s="167"/>
      <c r="DA26" s="168"/>
      <c r="DB26" s="168"/>
    </row>
    <row r="27" spans="1:106" x14ac:dyDescent="0.2">
      <c r="A27" s="7" t="str">
        <f t="shared" si="0"/>
        <v>EFHg_QU_26</v>
      </c>
      <c r="B27" s="5" t="s">
        <v>251</v>
      </c>
      <c r="C27" s="5" t="s">
        <v>646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8">
        <v>173.76587797539702</v>
      </c>
      <c r="CT27" s="8">
        <v>179.44026487460712</v>
      </c>
      <c r="CU27" s="8">
        <v>176.89737532066346</v>
      </c>
      <c r="CV27" s="8">
        <v>181.07051055813554</v>
      </c>
      <c r="CW27" s="8">
        <v>187.98400090322883</v>
      </c>
      <c r="CX27" s="167"/>
      <c r="CY27" s="167"/>
      <c r="CZ27" s="167"/>
      <c r="DA27" s="168"/>
      <c r="DB27" s="168"/>
    </row>
    <row r="28" spans="1:106" x14ac:dyDescent="0.2">
      <c r="A28" s="7" t="str">
        <f t="shared" si="0"/>
        <v>EFHt_QU_1</v>
      </c>
      <c r="B28" s="5" t="s">
        <v>3652</v>
      </c>
      <c r="C28" s="5" t="s">
        <v>646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8">
        <v>260.78314100824343</v>
      </c>
      <c r="CT28" s="8">
        <v>257.62266725961746</v>
      </c>
      <c r="CU28" s="8">
        <v>265.05318330166244</v>
      </c>
      <c r="CV28" s="8">
        <v>263.26847941771143</v>
      </c>
      <c r="CW28" s="8">
        <v>264.49063560027713</v>
      </c>
      <c r="CX28" s="167"/>
      <c r="CY28" s="167"/>
      <c r="CZ28" s="167"/>
      <c r="DA28" s="168"/>
      <c r="DB28" s="168"/>
    </row>
    <row r="29" spans="1:106" x14ac:dyDescent="0.2">
      <c r="A29" s="7" t="str">
        <f t="shared" si="0"/>
        <v>EFHt_QU_2</v>
      </c>
      <c r="B29" s="5" t="s">
        <v>3652</v>
      </c>
      <c r="C29" s="5" t="s">
        <v>646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8">
        <v>194.66741249010835</v>
      </c>
      <c r="CT29" s="8">
        <v>197.0654569776907</v>
      </c>
      <c r="CU29" s="8">
        <v>203.8681016956231</v>
      </c>
      <c r="CV29" s="8">
        <v>202.03154263512153</v>
      </c>
      <c r="CW29" s="8">
        <v>208.11494982962864</v>
      </c>
      <c r="CX29" s="167"/>
      <c r="CY29" s="167"/>
      <c r="CZ29" s="167"/>
      <c r="DA29" s="168"/>
      <c r="DB29" s="168"/>
    </row>
    <row r="30" spans="1:106" x14ac:dyDescent="0.2">
      <c r="A30" s="7" t="str">
        <f t="shared" si="0"/>
        <v>EFHt_QU_3</v>
      </c>
      <c r="B30" s="5" t="s">
        <v>3652</v>
      </c>
      <c r="C30" s="5" t="s">
        <v>646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8">
        <v>223.16489077376644</v>
      </c>
      <c r="CT30" s="8">
        <v>219.88692181703681</v>
      </c>
      <c r="CU30" s="8">
        <v>228.2632938945263</v>
      </c>
      <c r="CV30" s="8">
        <v>221.26977374470874</v>
      </c>
      <c r="CW30" s="8">
        <v>228.37536011134861</v>
      </c>
      <c r="CX30" s="167"/>
      <c r="CY30" s="167"/>
      <c r="CZ30" s="167"/>
      <c r="DA30" s="168"/>
      <c r="DB30" s="168"/>
    </row>
    <row r="31" spans="1:106" x14ac:dyDescent="0.2">
      <c r="A31" s="7" t="str">
        <f t="shared" si="0"/>
        <v>EFHt_QU_4</v>
      </c>
      <c r="B31" s="5" t="s">
        <v>3652</v>
      </c>
      <c r="C31" s="5" t="s">
        <v>646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8">
        <v>192.77906600069667</v>
      </c>
      <c r="CT31" s="8">
        <v>193.64071695808772</v>
      </c>
      <c r="CU31" s="8">
        <v>202.39781593469633</v>
      </c>
      <c r="CV31" s="8">
        <v>207.24273532547045</v>
      </c>
      <c r="CW31" s="8">
        <v>213.1040290022554</v>
      </c>
      <c r="CX31" s="167"/>
      <c r="CY31" s="167"/>
      <c r="CZ31" s="167"/>
      <c r="DA31" s="168"/>
      <c r="DB31" s="168"/>
    </row>
    <row r="32" spans="1:106" x14ac:dyDescent="0.2">
      <c r="A32" s="7" t="str">
        <f t="shared" si="0"/>
        <v>EFHt_QU_5</v>
      </c>
      <c r="B32" s="5" t="s">
        <v>3652</v>
      </c>
      <c r="C32" s="5" t="s">
        <v>646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8">
        <v>253.84245966296177</v>
      </c>
      <c r="CT32" s="8">
        <v>244.07600562313729</v>
      </c>
      <c r="CU32" s="8">
        <v>250.59332739966837</v>
      </c>
      <c r="CV32" s="8">
        <v>248.32062104992519</v>
      </c>
      <c r="CW32" s="8">
        <v>253.55183416650468</v>
      </c>
      <c r="CX32" s="167"/>
      <c r="CY32" s="167"/>
      <c r="CZ32" s="167"/>
      <c r="DA32" s="168"/>
      <c r="DB32" s="168"/>
    </row>
    <row r="33" spans="1:106" x14ac:dyDescent="0.2">
      <c r="A33" s="7" t="str">
        <f t="shared" si="0"/>
        <v>EFHt_QU_6</v>
      </c>
      <c r="B33" s="5" t="s">
        <v>3652</v>
      </c>
      <c r="C33" s="5" t="s">
        <v>646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8">
        <v>214.62006024771441</v>
      </c>
      <c r="CT33" s="8">
        <v>216.11103640455903</v>
      </c>
      <c r="CU33" s="8">
        <v>225.44555091437397</v>
      </c>
      <c r="CV33" s="8">
        <v>229.19645611062106</v>
      </c>
      <c r="CW33" s="8">
        <v>237.53433687014333</v>
      </c>
      <c r="CX33" s="167"/>
      <c r="CY33" s="167"/>
      <c r="CZ33" s="167"/>
      <c r="DA33" s="168"/>
      <c r="DB33" s="168"/>
    </row>
    <row r="34" spans="1:106" x14ac:dyDescent="0.2">
      <c r="A34" s="7" t="str">
        <f t="shared" si="0"/>
        <v>EFHt_QU_7</v>
      </c>
      <c r="B34" s="5" t="s">
        <v>3652</v>
      </c>
      <c r="C34" s="5" t="s">
        <v>646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8">
        <v>238.36539405551318</v>
      </c>
      <c r="CT34" s="8">
        <v>233.95765220916539</v>
      </c>
      <c r="CU34" s="8">
        <v>244.61518747326943</v>
      </c>
      <c r="CV34" s="8">
        <v>244.21703770464583</v>
      </c>
      <c r="CW34" s="8">
        <v>247.0619602495637</v>
      </c>
      <c r="CX34" s="167"/>
      <c r="CY34" s="167"/>
      <c r="CZ34" s="167"/>
      <c r="DA34" s="168"/>
      <c r="DB34" s="168"/>
    </row>
    <row r="35" spans="1:106" x14ac:dyDescent="0.2">
      <c r="A35" s="7" t="str">
        <f t="shared" si="0"/>
        <v>EFHt_QU_8</v>
      </c>
      <c r="B35" s="5" t="s">
        <v>3652</v>
      </c>
      <c r="C35" s="5" t="s">
        <v>646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8">
        <v>171.13921244697406</v>
      </c>
      <c r="CT35" s="8">
        <v>171.71029249190971</v>
      </c>
      <c r="CU35" s="8">
        <v>178.90721203510813</v>
      </c>
      <c r="CV35" s="8">
        <v>181.67320204212973</v>
      </c>
      <c r="CW35" s="8">
        <v>183.47724219510951</v>
      </c>
      <c r="CX35" s="167"/>
      <c r="CY35" s="167"/>
      <c r="CZ35" s="167"/>
      <c r="DA35" s="168"/>
      <c r="DB35" s="168"/>
    </row>
    <row r="36" spans="1:106" x14ac:dyDescent="0.2">
      <c r="A36" s="7" t="str">
        <f t="shared" si="0"/>
        <v>EFHt_QU_9</v>
      </c>
      <c r="B36" s="5" t="s">
        <v>3652</v>
      </c>
      <c r="C36" s="5" t="s">
        <v>646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8">
        <v>316.18933987336339</v>
      </c>
      <c r="CT36" s="8">
        <v>320.31103140837558</v>
      </c>
      <c r="CU36" s="8">
        <v>334.8215985897869</v>
      </c>
      <c r="CV36" s="8">
        <v>352.45276439037332</v>
      </c>
      <c r="CW36" s="8">
        <v>376.30007765270699</v>
      </c>
      <c r="CX36" s="167"/>
      <c r="CY36" s="167"/>
      <c r="CZ36" s="167"/>
      <c r="DA36" s="168"/>
      <c r="DB36" s="168"/>
    </row>
    <row r="37" spans="1:106" x14ac:dyDescent="0.2">
      <c r="A37" s="7" t="str">
        <f t="shared" si="0"/>
        <v>EFHt_QU_10</v>
      </c>
      <c r="B37" s="5" t="s">
        <v>3652</v>
      </c>
      <c r="C37" s="5" t="s">
        <v>646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8">
        <v>220.06865119910429</v>
      </c>
      <c r="CT37" s="8">
        <v>225.71382396141667</v>
      </c>
      <c r="CU37" s="8">
        <v>226.34499468908649</v>
      </c>
      <c r="CV37" s="8">
        <v>229.20880214148895</v>
      </c>
      <c r="CW37" s="8">
        <v>237.96863396765451</v>
      </c>
      <c r="CX37" s="167"/>
      <c r="CY37" s="167"/>
      <c r="CZ37" s="167"/>
      <c r="DA37" s="168"/>
      <c r="DB37" s="168"/>
    </row>
    <row r="38" spans="1:106" x14ac:dyDescent="0.2">
      <c r="A38" s="7" t="str">
        <f t="shared" si="0"/>
        <v>EFHt_QU_11</v>
      </c>
      <c r="B38" s="5" t="s">
        <v>3652</v>
      </c>
      <c r="C38" s="5" t="s">
        <v>646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8">
        <v>171.15478279090121</v>
      </c>
      <c r="CT38" s="8">
        <v>175.5911092436348</v>
      </c>
      <c r="CU38" s="8">
        <v>181.26826692303305</v>
      </c>
      <c r="CV38" s="8">
        <v>180.42155671705876</v>
      </c>
      <c r="CW38" s="8">
        <v>183.08865534141293</v>
      </c>
      <c r="CX38" s="167"/>
      <c r="CY38" s="167"/>
      <c r="CZ38" s="167"/>
      <c r="DA38" s="168"/>
      <c r="DB38" s="168"/>
    </row>
    <row r="39" spans="1:106" x14ac:dyDescent="0.2">
      <c r="A39" s="7" t="str">
        <f t="shared" si="0"/>
        <v>EFHt_QU_12</v>
      </c>
      <c r="B39" s="5" t="s">
        <v>3652</v>
      </c>
      <c r="C39" s="5" t="s">
        <v>646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8">
        <v>245.76278864868661</v>
      </c>
      <c r="CT39" s="8">
        <v>252.21372317379007</v>
      </c>
      <c r="CU39" s="8">
        <v>263.28677299576412</v>
      </c>
      <c r="CV39" s="8">
        <v>267.89544424724374</v>
      </c>
      <c r="CW39" s="8">
        <v>270.48741688417778</v>
      </c>
      <c r="CX39" s="167"/>
      <c r="CY39" s="167"/>
      <c r="CZ39" s="167"/>
      <c r="DA39" s="168"/>
      <c r="DB39" s="168"/>
    </row>
    <row r="40" spans="1:106" x14ac:dyDescent="0.2">
      <c r="A40" s="7" t="str">
        <f t="shared" si="0"/>
        <v>EFHt_QU_13</v>
      </c>
      <c r="B40" s="5" t="s">
        <v>3652</v>
      </c>
      <c r="C40" s="5" t="s">
        <v>646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8">
        <v>187.74663875133905</v>
      </c>
      <c r="CT40" s="8">
        <v>185.69123358241353</v>
      </c>
      <c r="CU40" s="8">
        <v>191.45616384042964</v>
      </c>
      <c r="CV40" s="8">
        <v>190.66242361111529</v>
      </c>
      <c r="CW40" s="8">
        <v>191.27678591053638</v>
      </c>
      <c r="CX40" s="167"/>
      <c r="CY40" s="167"/>
      <c r="CZ40" s="167"/>
      <c r="DA40" s="168"/>
      <c r="DB40" s="168"/>
    </row>
    <row r="41" spans="1:106" x14ac:dyDescent="0.2">
      <c r="A41" s="7" t="str">
        <f t="shared" si="0"/>
        <v>EFHt_QU_14</v>
      </c>
      <c r="B41" s="5" t="s">
        <v>3652</v>
      </c>
      <c r="C41" s="5" t="s">
        <v>646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8">
        <v>200.73115246411777</v>
      </c>
      <c r="CT41" s="8">
        <v>200.64737394069238</v>
      </c>
      <c r="CU41" s="8">
        <v>209.72907945787989</v>
      </c>
      <c r="CV41" s="8">
        <v>211.86488564943679</v>
      </c>
      <c r="CW41" s="8">
        <v>212.42610748223743</v>
      </c>
      <c r="CX41" s="167"/>
      <c r="CY41" s="167"/>
      <c r="CZ41" s="167"/>
      <c r="DA41" s="168"/>
      <c r="DB41" s="168"/>
    </row>
    <row r="42" spans="1:106" x14ac:dyDescent="0.2">
      <c r="A42" s="7" t="str">
        <f t="shared" si="0"/>
        <v>EFHt_QU_15</v>
      </c>
      <c r="B42" s="5" t="s">
        <v>3652</v>
      </c>
      <c r="C42" s="5" t="s">
        <v>646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8">
        <v>192.04843245065169</v>
      </c>
      <c r="CT42" s="8">
        <v>196.45350804141069</v>
      </c>
      <c r="CU42" s="8">
        <v>205.39855082179193</v>
      </c>
      <c r="CV42" s="8">
        <v>209.0288840266235</v>
      </c>
      <c r="CW42" s="8">
        <v>212.27165606956612</v>
      </c>
      <c r="CX42" s="167"/>
      <c r="CY42" s="167"/>
      <c r="CZ42" s="167"/>
      <c r="DA42" s="168"/>
      <c r="DB42" s="168"/>
    </row>
    <row r="43" spans="1:106" x14ac:dyDescent="0.2">
      <c r="A43" s="7" t="str">
        <f t="shared" si="0"/>
        <v>EFHt_QU_16</v>
      </c>
      <c r="B43" s="5" t="s">
        <v>3652</v>
      </c>
      <c r="C43" s="5" t="s">
        <v>646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8">
        <v>220.24051855776386</v>
      </c>
      <c r="CT43" s="8">
        <v>224.50289354304269</v>
      </c>
      <c r="CU43" s="8">
        <v>228.26934410940098</v>
      </c>
      <c r="CV43" s="8">
        <v>230.57394961417316</v>
      </c>
      <c r="CW43" s="8">
        <v>230.63384186298958</v>
      </c>
      <c r="CX43" s="167"/>
      <c r="CY43" s="167"/>
      <c r="CZ43" s="167"/>
      <c r="DA43" s="168"/>
      <c r="DB43" s="168"/>
    </row>
    <row r="44" spans="1:106" x14ac:dyDescent="0.2">
      <c r="A44" s="7" t="str">
        <f t="shared" si="0"/>
        <v>EFHt_QU_17</v>
      </c>
      <c r="B44" s="5" t="s">
        <v>3652</v>
      </c>
      <c r="C44" s="5" t="s">
        <v>646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8">
        <v>209.61131922536441</v>
      </c>
      <c r="CT44" s="8">
        <v>214.81891868145001</v>
      </c>
      <c r="CU44" s="8">
        <v>223.18287644697611</v>
      </c>
      <c r="CV44" s="8">
        <v>220.2515863421778</v>
      </c>
      <c r="CW44" s="8">
        <v>219.68178553360076</v>
      </c>
      <c r="CX44" s="167"/>
      <c r="CY44" s="167"/>
      <c r="CZ44" s="167"/>
      <c r="DA44" s="168"/>
      <c r="DB44" s="168"/>
    </row>
    <row r="45" spans="1:106" x14ac:dyDescent="0.2">
      <c r="A45" s="7" t="str">
        <f t="shared" si="0"/>
        <v>EFHt_QU_18</v>
      </c>
      <c r="B45" s="5" t="s">
        <v>3652</v>
      </c>
      <c r="C45" s="5" t="s">
        <v>646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8">
        <v>182.63246972622483</v>
      </c>
      <c r="CT45" s="8">
        <v>184.11139393393273</v>
      </c>
      <c r="CU45" s="8">
        <v>188.66949985680063</v>
      </c>
      <c r="CV45" s="8">
        <v>189.14434604383854</v>
      </c>
      <c r="CW45" s="8">
        <v>197.60661894670653</v>
      </c>
      <c r="CX45" s="167"/>
      <c r="CY45" s="167"/>
      <c r="CZ45" s="167"/>
      <c r="DA45" s="168"/>
      <c r="DB45" s="168"/>
    </row>
    <row r="46" spans="1:106" x14ac:dyDescent="0.2">
      <c r="A46" s="7" t="str">
        <f t="shared" si="0"/>
        <v>EFHt_QU_19</v>
      </c>
      <c r="B46" s="5" t="s">
        <v>3652</v>
      </c>
      <c r="C46" s="5" t="s">
        <v>646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8">
        <v>191.17640815903542</v>
      </c>
      <c r="CT46" s="8">
        <v>192.58892909114996</v>
      </c>
      <c r="CU46" s="8">
        <v>196.62283947169757</v>
      </c>
      <c r="CV46" s="8">
        <v>193.45057658800584</v>
      </c>
      <c r="CW46" s="8">
        <v>197.93199838328593</v>
      </c>
      <c r="CX46" s="167"/>
      <c r="CY46" s="167"/>
      <c r="CZ46" s="167"/>
      <c r="DA46" s="168"/>
      <c r="DB46" s="168"/>
    </row>
    <row r="47" spans="1:106" x14ac:dyDescent="0.2">
      <c r="A47" s="7" t="str">
        <f t="shared" si="0"/>
        <v>EFHt_QU_20</v>
      </c>
      <c r="B47" s="5" t="s">
        <v>3652</v>
      </c>
      <c r="C47" s="5" t="s">
        <v>646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8">
        <v>205.69812379825066</v>
      </c>
      <c r="CT47" s="8">
        <v>210.32162789756859</v>
      </c>
      <c r="CU47" s="8">
        <v>218.50066715793298</v>
      </c>
      <c r="CV47" s="8">
        <v>216.05636996242649</v>
      </c>
      <c r="CW47" s="8">
        <v>219.1323750955747</v>
      </c>
      <c r="CX47" s="167"/>
      <c r="CY47" s="167"/>
      <c r="CZ47" s="167"/>
      <c r="DA47" s="168"/>
      <c r="DB47" s="168"/>
    </row>
    <row r="48" spans="1:106" x14ac:dyDescent="0.2">
      <c r="A48" s="7" t="str">
        <f t="shared" si="0"/>
        <v>EFHt_QU_21</v>
      </c>
      <c r="B48" s="5" t="s">
        <v>3652</v>
      </c>
      <c r="C48" s="5" t="s">
        <v>646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8">
        <v>178.63327458162053</v>
      </c>
      <c r="CT48" s="8">
        <v>182.99863845473999</v>
      </c>
      <c r="CU48" s="8">
        <v>188.76989193263654</v>
      </c>
      <c r="CV48" s="8">
        <v>187.5510159871036</v>
      </c>
      <c r="CW48" s="8">
        <v>187.58878140391681</v>
      </c>
      <c r="CX48" s="167"/>
      <c r="CY48" s="167"/>
      <c r="CZ48" s="167"/>
      <c r="DA48" s="168"/>
      <c r="DB48" s="168"/>
    </row>
    <row r="49" spans="1:106" x14ac:dyDescent="0.2">
      <c r="A49" s="7" t="str">
        <f t="shared" si="0"/>
        <v>EFHt_QU_22</v>
      </c>
      <c r="B49" s="5" t="s">
        <v>3652</v>
      </c>
      <c r="C49" s="5" t="s">
        <v>646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8">
        <v>265.98139107819412</v>
      </c>
      <c r="CT49" s="8">
        <v>271.40410678685083</v>
      </c>
      <c r="CU49" s="8">
        <v>274.92671524446678</v>
      </c>
      <c r="CV49" s="8">
        <v>277.35818901807426</v>
      </c>
      <c r="CW49" s="8">
        <v>284.21507691558759</v>
      </c>
      <c r="CX49" s="167"/>
      <c r="CY49" s="167"/>
      <c r="CZ49" s="167"/>
      <c r="DA49" s="168"/>
      <c r="DB49" s="168"/>
    </row>
    <row r="50" spans="1:106" x14ac:dyDescent="0.2">
      <c r="A50" s="7" t="str">
        <f t="shared" si="0"/>
        <v>EFHt_QU_23</v>
      </c>
      <c r="B50" s="5" t="s">
        <v>3652</v>
      </c>
      <c r="C50" s="5" t="s">
        <v>646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8">
        <v>215.1045125956978</v>
      </c>
      <c r="CT50" s="8">
        <v>220.97418631514941</v>
      </c>
      <c r="CU50" s="8">
        <v>226.51967301782611</v>
      </c>
      <c r="CV50" s="8">
        <v>225.56174484317944</v>
      </c>
      <c r="CW50" s="8">
        <v>237.21966521281271</v>
      </c>
      <c r="CX50" s="167"/>
      <c r="CY50" s="167"/>
      <c r="CZ50" s="167"/>
      <c r="DA50" s="168"/>
      <c r="DB50" s="168"/>
    </row>
    <row r="51" spans="1:106" x14ac:dyDescent="0.2">
      <c r="A51" s="7" t="str">
        <f t="shared" si="0"/>
        <v>EFHt_QU_24</v>
      </c>
      <c r="B51" s="5" t="s">
        <v>3652</v>
      </c>
      <c r="C51" s="5" t="s">
        <v>646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8">
        <v>217.74795104798042</v>
      </c>
      <c r="CT51" s="8">
        <v>220.20168366902877</v>
      </c>
      <c r="CU51" s="8">
        <v>222.01215851610709</v>
      </c>
      <c r="CV51" s="8">
        <v>222.4802062659995</v>
      </c>
      <c r="CW51" s="8">
        <v>224.42589313338081</v>
      </c>
      <c r="CX51" s="167"/>
      <c r="CY51" s="167"/>
      <c r="CZ51" s="167"/>
      <c r="DA51" s="168"/>
      <c r="DB51" s="168"/>
    </row>
    <row r="52" spans="1:106" x14ac:dyDescent="0.2">
      <c r="A52" s="7" t="str">
        <f t="shared" si="0"/>
        <v>EFHt_QU_25</v>
      </c>
      <c r="B52" s="5" t="s">
        <v>3652</v>
      </c>
      <c r="C52" s="5" t="s">
        <v>646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8">
        <v>293.5250571242824</v>
      </c>
      <c r="CT52" s="8">
        <v>306.55530193199286</v>
      </c>
      <c r="CU52" s="8">
        <v>299.94981502776403</v>
      </c>
      <c r="CV52" s="8">
        <v>305.11711578665461</v>
      </c>
      <c r="CW52" s="8">
        <v>299.31385437382392</v>
      </c>
      <c r="CX52" s="167"/>
      <c r="CY52" s="167"/>
      <c r="CZ52" s="167"/>
      <c r="DA52" s="168"/>
      <c r="DB52" s="168"/>
    </row>
    <row r="53" spans="1:106" x14ac:dyDescent="0.2">
      <c r="A53" s="7" t="str">
        <f t="shared" si="0"/>
        <v>EFHt_QU_26</v>
      </c>
      <c r="B53" s="5" t="s">
        <v>3652</v>
      </c>
      <c r="C53" s="5" t="s">
        <v>646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8">
        <v>174.88774309387713</v>
      </c>
      <c r="CT53" s="8">
        <v>182.58471037304673</v>
      </c>
      <c r="CU53" s="8">
        <v>180.38395337914147</v>
      </c>
      <c r="CV53" s="8">
        <v>184.78128292627181</v>
      </c>
      <c r="CW53" s="8">
        <v>189.76210035495529</v>
      </c>
      <c r="CX53" s="167"/>
      <c r="CY53" s="167"/>
      <c r="CZ53" s="167"/>
      <c r="DA53" s="168"/>
      <c r="DB53" s="168"/>
    </row>
    <row r="54" spans="1:106" x14ac:dyDescent="0.2">
      <c r="A54" s="7" t="str">
        <f t="shared" si="0"/>
        <v>EFHm_QU_1</v>
      </c>
      <c r="B54" s="5" t="s">
        <v>250</v>
      </c>
      <c r="C54" s="5" t="s">
        <v>646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8">
        <v>251.26136106036739</v>
      </c>
      <c r="CT54" s="8">
        <v>250.44495929613038</v>
      </c>
      <c r="CU54" s="8">
        <v>259.06405019478893</v>
      </c>
      <c r="CV54" s="8">
        <v>255.99243229565909</v>
      </c>
      <c r="CW54" s="8">
        <v>254.49121237499756</v>
      </c>
      <c r="CX54" s="167"/>
      <c r="CY54" s="167"/>
      <c r="CZ54" s="167"/>
      <c r="DA54" s="168"/>
      <c r="DB54" s="168"/>
    </row>
    <row r="55" spans="1:106" x14ac:dyDescent="0.2">
      <c r="A55" s="7" t="str">
        <f t="shared" si="0"/>
        <v>EFHm_QU_2</v>
      </c>
      <c r="B55" s="5" t="s">
        <v>250</v>
      </c>
      <c r="C55" s="5" t="s">
        <v>646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8">
        <v>189.38666271033873</v>
      </c>
      <c r="CT55" s="8">
        <v>192.43962865389909</v>
      </c>
      <c r="CU55" s="8">
        <v>199.83668502561247</v>
      </c>
      <c r="CV55" s="8">
        <v>197.05791445556633</v>
      </c>
      <c r="CW55" s="8">
        <v>200.86653809181604</v>
      </c>
      <c r="CX55" s="167"/>
      <c r="CY55" s="167"/>
      <c r="CZ55" s="167"/>
      <c r="DA55" s="168"/>
      <c r="DB55" s="168"/>
    </row>
    <row r="56" spans="1:106" x14ac:dyDescent="0.2">
      <c r="A56" s="7" t="str">
        <f t="shared" si="0"/>
        <v>EFHm_QU_3</v>
      </c>
      <c r="B56" s="5" t="s">
        <v>250</v>
      </c>
      <c r="C56" s="5" t="s">
        <v>646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8">
        <v>217.15616438235176</v>
      </c>
      <c r="CT56" s="8">
        <v>214.98138486531454</v>
      </c>
      <c r="CU56" s="8">
        <v>224.12229461805376</v>
      </c>
      <c r="CV56" s="8">
        <v>216.49378964130506</v>
      </c>
      <c r="CW56" s="8">
        <v>220.8583036128868</v>
      </c>
      <c r="CX56" s="167"/>
      <c r="CY56" s="167"/>
      <c r="CZ56" s="167"/>
      <c r="DA56" s="168"/>
      <c r="DB56" s="168"/>
    </row>
    <row r="57" spans="1:106" x14ac:dyDescent="0.2">
      <c r="A57" s="7" t="str">
        <f t="shared" si="0"/>
        <v>EFHm_QU_4</v>
      </c>
      <c r="B57" s="5" t="s">
        <v>250</v>
      </c>
      <c r="C57" s="5" t="s">
        <v>646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8">
        <v>188.21610846954789</v>
      </c>
      <c r="CT57" s="8">
        <v>189.91051459782756</v>
      </c>
      <c r="CU57" s="8">
        <v>199.40604028051177</v>
      </c>
      <c r="CV57" s="8">
        <v>203.45683752376198</v>
      </c>
      <c r="CW57" s="8">
        <v>206.75286377295157</v>
      </c>
      <c r="CX57" s="167"/>
      <c r="CY57" s="167"/>
      <c r="CZ57" s="167"/>
      <c r="DA57" s="168"/>
      <c r="DB57" s="168"/>
    </row>
    <row r="58" spans="1:106" x14ac:dyDescent="0.2">
      <c r="A58" s="7" t="str">
        <f t="shared" si="0"/>
        <v>EFHm_QU_5</v>
      </c>
      <c r="B58" s="5" t="s">
        <v>250</v>
      </c>
      <c r="C58" s="5" t="s">
        <v>646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8">
        <v>245.73515028604663</v>
      </c>
      <c r="CT58" s="8">
        <v>238.56230960371133</v>
      </c>
      <c r="CU58" s="8">
        <v>246.81606206404848</v>
      </c>
      <c r="CV58" s="8">
        <v>242.92705282792912</v>
      </c>
      <c r="CW58" s="8">
        <v>245.00807275080106</v>
      </c>
      <c r="CX58" s="167"/>
      <c r="CY58" s="167"/>
      <c r="CZ58" s="167"/>
      <c r="DA58" s="168"/>
      <c r="DB58" s="168"/>
    </row>
    <row r="59" spans="1:106" x14ac:dyDescent="0.2">
      <c r="A59" s="7" t="str">
        <f t="shared" si="0"/>
        <v>EFHm_QU_6</v>
      </c>
      <c r="B59" s="5" t="s">
        <v>250</v>
      </c>
      <c r="C59" s="5" t="s">
        <v>646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8">
        <v>208.93928565470236</v>
      </c>
      <c r="CT59" s="8">
        <v>211.55347703265193</v>
      </c>
      <c r="CU59" s="8">
        <v>221.79274753915772</v>
      </c>
      <c r="CV59" s="8">
        <v>224.70440351549553</v>
      </c>
      <c r="CW59" s="8">
        <v>230.27420315959205</v>
      </c>
      <c r="CX59" s="167"/>
      <c r="CY59" s="167"/>
      <c r="CZ59" s="167"/>
      <c r="DA59" s="168"/>
      <c r="DB59" s="168"/>
    </row>
    <row r="60" spans="1:106" x14ac:dyDescent="0.2">
      <c r="A60" s="7" t="str">
        <f t="shared" si="0"/>
        <v>EFHm_QU_7</v>
      </c>
      <c r="B60" s="5" t="s">
        <v>250</v>
      </c>
      <c r="C60" s="5" t="s">
        <v>646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8">
        <v>231.93732760322075</v>
      </c>
      <c r="CT60" s="8">
        <v>229.09769627252157</v>
      </c>
      <c r="CU60" s="8">
        <v>240.77515912988014</v>
      </c>
      <c r="CV60" s="8">
        <v>239.49431614066592</v>
      </c>
      <c r="CW60" s="8">
        <v>239.3645428940828</v>
      </c>
      <c r="CX60" s="167"/>
      <c r="CY60" s="167"/>
      <c r="CZ60" s="167"/>
      <c r="DA60" s="168"/>
      <c r="DB60" s="168"/>
    </row>
    <row r="61" spans="1:106" x14ac:dyDescent="0.2">
      <c r="A61" s="7" t="str">
        <f t="shared" si="0"/>
        <v>EFHm_QU_8</v>
      </c>
      <c r="B61" s="5" t="s">
        <v>250</v>
      </c>
      <c r="C61" s="5" t="s">
        <v>646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8">
        <v>167.53914522416471</v>
      </c>
      <c r="CT61" s="8">
        <v>168.88874537996242</v>
      </c>
      <c r="CU61" s="8">
        <v>176.94440770196255</v>
      </c>
      <c r="CV61" s="8">
        <v>178.87415031851566</v>
      </c>
      <c r="CW61" s="8">
        <v>178.66269638633864</v>
      </c>
      <c r="CX61" s="167"/>
      <c r="CY61" s="167"/>
      <c r="CZ61" s="167"/>
      <c r="DA61" s="168"/>
      <c r="DB61" s="168"/>
    </row>
    <row r="62" spans="1:106" x14ac:dyDescent="0.2">
      <c r="A62" s="7" t="str">
        <f t="shared" si="0"/>
        <v>EFHm_QU_9</v>
      </c>
      <c r="B62" s="5" t="s">
        <v>250</v>
      </c>
      <c r="C62" s="5" t="s">
        <v>646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8">
        <v>309.14432451157933</v>
      </c>
      <c r="CT62" s="8">
        <v>315.51930704894352</v>
      </c>
      <c r="CU62" s="8">
        <v>331.29527230645238</v>
      </c>
      <c r="CV62" s="8">
        <v>347.8600360271239</v>
      </c>
      <c r="CW62" s="8">
        <v>367.48875106898669</v>
      </c>
      <c r="CX62" s="167"/>
      <c r="CY62" s="167"/>
      <c r="CZ62" s="167"/>
      <c r="DA62" s="168"/>
      <c r="DB62" s="168"/>
    </row>
    <row r="63" spans="1:106" x14ac:dyDescent="0.2">
      <c r="A63" s="7" t="str">
        <f t="shared" si="0"/>
        <v>EFHm_QU_10</v>
      </c>
      <c r="B63" s="5" t="s">
        <v>250</v>
      </c>
      <c r="C63" s="5" t="s">
        <v>646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8">
        <v>215.2133069802621</v>
      </c>
      <c r="CT63" s="8">
        <v>221.8633999591313</v>
      </c>
      <c r="CU63" s="8">
        <v>223.58514842051625</v>
      </c>
      <c r="CV63" s="8">
        <v>225.23870435351662</v>
      </c>
      <c r="CW63" s="8">
        <v>231.41201943586381</v>
      </c>
      <c r="CX63" s="167"/>
      <c r="CY63" s="167"/>
      <c r="CZ63" s="167"/>
      <c r="DA63" s="168"/>
      <c r="DB63" s="168"/>
    </row>
    <row r="64" spans="1:106" x14ac:dyDescent="0.2">
      <c r="A64" s="7" t="str">
        <f t="shared" si="0"/>
        <v>EFHm_QU_11</v>
      </c>
      <c r="B64" s="5" t="s">
        <v>250</v>
      </c>
      <c r="C64" s="5" t="s">
        <v>646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8">
        <v>167.45440627382118</v>
      </c>
      <c r="CT64" s="8">
        <v>172.74851446866967</v>
      </c>
      <c r="CU64" s="8">
        <v>179.03280621763415</v>
      </c>
      <c r="CV64" s="8">
        <v>177.37965552466639</v>
      </c>
      <c r="CW64" s="8">
        <v>177.92462310740527</v>
      </c>
      <c r="CX64" s="167"/>
      <c r="CY64" s="167"/>
      <c r="CZ64" s="167"/>
      <c r="DA64" s="168"/>
      <c r="DB64" s="168"/>
    </row>
    <row r="65" spans="1:106" x14ac:dyDescent="0.2">
      <c r="A65" s="7" t="str">
        <f t="shared" si="0"/>
        <v>EFHm_QU_12</v>
      </c>
      <c r="B65" s="5" t="s">
        <v>250</v>
      </c>
      <c r="C65" s="5" t="s">
        <v>646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8">
        <v>237.83067612967255</v>
      </c>
      <c r="CT65" s="8">
        <v>245.40994558075883</v>
      </c>
      <c r="CU65" s="8">
        <v>257.68044285756184</v>
      </c>
      <c r="CV65" s="8">
        <v>261.61003409333699</v>
      </c>
      <c r="CW65" s="8">
        <v>261.41711367528501</v>
      </c>
      <c r="CX65" s="167"/>
      <c r="CY65" s="167"/>
      <c r="CZ65" s="167"/>
      <c r="DA65" s="168"/>
      <c r="DB65" s="168"/>
    </row>
    <row r="66" spans="1:106" x14ac:dyDescent="0.2">
      <c r="A66" s="7" t="str">
        <f t="shared" ref="A66:A129" si="1">CONCATENATE(B66,"_",C66,"_",D66)</f>
        <v>EFHm_QU_13</v>
      </c>
      <c r="B66" s="5" t="s">
        <v>250</v>
      </c>
      <c r="C66" s="5" t="s">
        <v>646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8">
        <v>186.7504894390693</v>
      </c>
      <c r="CT66" s="8">
        <v>184.98528828337061</v>
      </c>
      <c r="CU66" s="8">
        <v>191.16931185665646</v>
      </c>
      <c r="CV66" s="8">
        <v>188.86880932960025</v>
      </c>
      <c r="CW66" s="8">
        <v>188.42077830519105</v>
      </c>
      <c r="CX66" s="167"/>
      <c r="CY66" s="167"/>
      <c r="CZ66" s="167"/>
      <c r="DA66" s="168"/>
      <c r="DB66" s="168"/>
    </row>
    <row r="67" spans="1:106" x14ac:dyDescent="0.2">
      <c r="A67" s="7" t="str">
        <f t="shared" si="1"/>
        <v>EFHm_QU_14</v>
      </c>
      <c r="B67" s="5" t="s">
        <v>250</v>
      </c>
      <c r="C67" s="5" t="s">
        <v>646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8">
        <v>197.55545300746823</v>
      </c>
      <c r="CT67" s="8">
        <v>197.65805654473084</v>
      </c>
      <c r="CU67" s="8">
        <v>207.54095946645302</v>
      </c>
      <c r="CV67" s="8">
        <v>208.7549397458186</v>
      </c>
      <c r="CW67" s="8">
        <v>207.11134374716033</v>
      </c>
      <c r="CX67" s="167"/>
      <c r="CY67" s="167"/>
      <c r="CZ67" s="167"/>
      <c r="DA67" s="168"/>
      <c r="DB67" s="168"/>
    </row>
    <row r="68" spans="1:106" x14ac:dyDescent="0.2">
      <c r="A68" s="7" t="str">
        <f t="shared" si="1"/>
        <v>EFHm_QU_15</v>
      </c>
      <c r="B68" s="5" t="s">
        <v>250</v>
      </c>
      <c r="C68" s="5" t="s">
        <v>646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8">
        <v>187.57596174221806</v>
      </c>
      <c r="CT68" s="8">
        <v>193.22066502873136</v>
      </c>
      <c r="CU68" s="8">
        <v>203.55529039487078</v>
      </c>
      <c r="CV68" s="8">
        <v>206.03281320738708</v>
      </c>
      <c r="CW68" s="8">
        <v>206.91646090552123</v>
      </c>
      <c r="CX68" s="167"/>
      <c r="CY68" s="167"/>
      <c r="CZ68" s="167"/>
      <c r="DA68" s="168"/>
      <c r="DB68" s="168"/>
    </row>
    <row r="69" spans="1:106" x14ac:dyDescent="0.2">
      <c r="A69" s="7" t="str">
        <f t="shared" si="1"/>
        <v>EFHm_QU_16</v>
      </c>
      <c r="B69" s="5" t="s">
        <v>250</v>
      </c>
      <c r="C69" s="5" t="s">
        <v>646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8">
        <v>215.15085136618484</v>
      </c>
      <c r="CT69" s="8">
        <v>220.42426602589188</v>
      </c>
      <c r="CU69" s="8">
        <v>225.18276003749511</v>
      </c>
      <c r="CV69" s="8">
        <v>226.65911778446451</v>
      </c>
      <c r="CW69" s="8">
        <v>224.21150232019875</v>
      </c>
      <c r="CX69" s="167"/>
      <c r="CY69" s="167"/>
      <c r="CZ69" s="167"/>
      <c r="DA69" s="168"/>
      <c r="DB69" s="168"/>
    </row>
    <row r="70" spans="1:106" x14ac:dyDescent="0.2">
      <c r="A70" s="7" t="str">
        <f t="shared" si="1"/>
        <v>EFHm_QU_17</v>
      </c>
      <c r="B70" s="5" t="s">
        <v>250</v>
      </c>
      <c r="C70" s="5" t="s">
        <v>646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8">
        <v>204.91265813325023</v>
      </c>
      <c r="CT70" s="8">
        <v>211.45156003419379</v>
      </c>
      <c r="CU70" s="8">
        <v>220.95743416424961</v>
      </c>
      <c r="CV70" s="8">
        <v>217.36859205151293</v>
      </c>
      <c r="CW70" s="8">
        <v>214.52949703122971</v>
      </c>
      <c r="CX70" s="167"/>
      <c r="CY70" s="167"/>
      <c r="CZ70" s="167"/>
      <c r="DA70" s="168"/>
      <c r="DB70" s="168"/>
    </row>
    <row r="71" spans="1:106" x14ac:dyDescent="0.2">
      <c r="A71" s="7" t="str">
        <f t="shared" si="1"/>
        <v>EFHm_QU_18</v>
      </c>
      <c r="B71" s="5" t="s">
        <v>250</v>
      </c>
      <c r="C71" s="5" t="s">
        <v>646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8">
        <v>178.41758926557111</v>
      </c>
      <c r="CT71" s="8">
        <v>180.5816529476657</v>
      </c>
      <c r="CU71" s="8">
        <v>185.87174500946298</v>
      </c>
      <c r="CV71" s="8">
        <v>185.559240573057</v>
      </c>
      <c r="CW71" s="8">
        <v>191.65539942833146</v>
      </c>
      <c r="CX71" s="167"/>
      <c r="CY71" s="167"/>
      <c r="CZ71" s="167"/>
      <c r="DA71" s="168"/>
      <c r="DB71" s="168"/>
    </row>
    <row r="72" spans="1:106" x14ac:dyDescent="0.2">
      <c r="A72" s="7" t="str">
        <f t="shared" si="1"/>
        <v>EFHm_QU_19</v>
      </c>
      <c r="B72" s="5" t="s">
        <v>250</v>
      </c>
      <c r="C72" s="5" t="s">
        <v>646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8">
        <v>186.80086178486189</v>
      </c>
      <c r="CT72" s="8">
        <v>189.24773690689148</v>
      </c>
      <c r="CU72" s="8">
        <v>193.7934500468001</v>
      </c>
      <c r="CV72" s="8">
        <v>190.09321873397579</v>
      </c>
      <c r="CW72" s="8">
        <v>192.37942347463115</v>
      </c>
      <c r="CX72" s="167"/>
      <c r="CY72" s="167"/>
      <c r="CZ72" s="167"/>
      <c r="DA72" s="168"/>
      <c r="DB72" s="168"/>
    </row>
    <row r="73" spans="1:106" x14ac:dyDescent="0.2">
      <c r="A73" s="7" t="str">
        <f t="shared" si="1"/>
        <v>EFHm_QU_20</v>
      </c>
      <c r="B73" s="5" t="s">
        <v>250</v>
      </c>
      <c r="C73" s="5" t="s">
        <v>646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8">
        <v>201.79392171990744</v>
      </c>
      <c r="CT73" s="8">
        <v>207.56098915267577</v>
      </c>
      <c r="CU73" s="8">
        <v>216.871232988592</v>
      </c>
      <c r="CV73" s="8">
        <v>213.38516519609581</v>
      </c>
      <c r="CW73" s="8">
        <v>213.92304628267226</v>
      </c>
      <c r="CX73" s="167"/>
      <c r="CY73" s="167"/>
      <c r="CZ73" s="167"/>
      <c r="DA73" s="168"/>
      <c r="DB73" s="168"/>
    </row>
    <row r="74" spans="1:106" x14ac:dyDescent="0.2">
      <c r="A74" s="7" t="str">
        <f t="shared" si="1"/>
        <v>EFHm_QU_21</v>
      </c>
      <c r="B74" s="5" t="s">
        <v>250</v>
      </c>
      <c r="C74" s="5" t="s">
        <v>646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8">
        <v>174.08416726751506</v>
      </c>
      <c r="CT74" s="8">
        <v>179.1781033730087</v>
      </c>
      <c r="CU74" s="8">
        <v>185.81607529624171</v>
      </c>
      <c r="CV74" s="8">
        <v>184.00950748950984</v>
      </c>
      <c r="CW74" s="8">
        <v>181.99884747924156</v>
      </c>
      <c r="CX74" s="167"/>
      <c r="CY74" s="167"/>
      <c r="CZ74" s="167"/>
      <c r="DA74" s="168"/>
      <c r="DB74" s="168"/>
    </row>
    <row r="75" spans="1:106" x14ac:dyDescent="0.2">
      <c r="A75" s="7" t="str">
        <f t="shared" si="1"/>
        <v>EFHm_QU_22</v>
      </c>
      <c r="B75" s="5" t="s">
        <v>250</v>
      </c>
      <c r="C75" s="5" t="s">
        <v>646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8">
        <v>259.69405367451805</v>
      </c>
      <c r="CT75" s="8">
        <v>266.36918703987578</v>
      </c>
      <c r="CU75" s="8">
        <v>270.6703680723773</v>
      </c>
      <c r="CV75" s="8">
        <v>271.96991698646445</v>
      </c>
      <c r="CW75" s="8">
        <v>275.63603457664408</v>
      </c>
      <c r="CX75" s="167"/>
      <c r="CY75" s="167"/>
      <c r="CZ75" s="167"/>
      <c r="DA75" s="168"/>
      <c r="DB75" s="168"/>
    </row>
    <row r="76" spans="1:106" x14ac:dyDescent="0.2">
      <c r="A76" s="7" t="str">
        <f t="shared" si="1"/>
        <v>EFHm_QU_23</v>
      </c>
      <c r="B76" s="5" t="s">
        <v>250</v>
      </c>
      <c r="C76" s="5" t="s">
        <v>646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8">
        <v>211.00316412269754</v>
      </c>
      <c r="CT76" s="8">
        <v>217.67714635628778</v>
      </c>
      <c r="CU76" s="8">
        <v>223.84994944168969</v>
      </c>
      <c r="CV76" s="8">
        <v>222.07801125394354</v>
      </c>
      <c r="CW76" s="8">
        <v>231.06913521590209</v>
      </c>
      <c r="CX76" s="167"/>
      <c r="CY76" s="167"/>
      <c r="CZ76" s="167"/>
      <c r="DA76" s="168"/>
      <c r="DB76" s="168"/>
    </row>
    <row r="77" spans="1:106" x14ac:dyDescent="0.2">
      <c r="A77" s="7" t="str">
        <f t="shared" si="1"/>
        <v>EFHm_QU_24</v>
      </c>
      <c r="B77" s="5" t="s">
        <v>250</v>
      </c>
      <c r="C77" s="5" t="s">
        <v>646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8">
        <v>212.32748048414365</v>
      </c>
      <c r="CT77" s="8">
        <v>215.80434265386597</v>
      </c>
      <c r="CU77" s="8">
        <v>218.51687991051966</v>
      </c>
      <c r="CV77" s="8">
        <v>218.16065682347084</v>
      </c>
      <c r="CW77" s="8">
        <v>217.78014292938539</v>
      </c>
      <c r="CX77" s="167"/>
      <c r="CY77" s="167"/>
      <c r="CZ77" s="167"/>
      <c r="DA77" s="168"/>
      <c r="DB77" s="168"/>
    </row>
    <row r="78" spans="1:106" x14ac:dyDescent="0.2">
      <c r="A78" s="7" t="str">
        <f t="shared" si="1"/>
        <v>EFHm_QU_25</v>
      </c>
      <c r="B78" s="5" t="s">
        <v>250</v>
      </c>
      <c r="C78" s="5" t="s">
        <v>646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8">
        <v>286.04729910070091</v>
      </c>
      <c r="CT78" s="8">
        <v>300.34966413831961</v>
      </c>
      <c r="CU78" s="8">
        <v>295.32136212626392</v>
      </c>
      <c r="CV78" s="8">
        <v>299.03197295369887</v>
      </c>
      <c r="CW78" s="8">
        <v>289.91121968269715</v>
      </c>
      <c r="CX78" s="167"/>
      <c r="CY78" s="167"/>
      <c r="CZ78" s="167"/>
      <c r="DA78" s="168"/>
      <c r="DB78" s="168"/>
    </row>
    <row r="79" spans="1:106" x14ac:dyDescent="0.2">
      <c r="A79" s="7" t="str">
        <f t="shared" si="1"/>
        <v>EFHm_QU_26</v>
      </c>
      <c r="B79" s="5" t="s">
        <v>250</v>
      </c>
      <c r="C79" s="5" t="s">
        <v>646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8">
        <v>170.60490522692365</v>
      </c>
      <c r="CT79" s="8">
        <v>179.13515040022438</v>
      </c>
      <c r="CU79" s="8">
        <v>177.92278215759524</v>
      </c>
      <c r="CV79" s="8">
        <v>181.58795127731139</v>
      </c>
      <c r="CW79" s="8">
        <v>184.35942253498402</v>
      </c>
      <c r="CX79" s="167"/>
      <c r="CY79" s="167"/>
      <c r="CZ79" s="167"/>
      <c r="DA79" s="168"/>
      <c r="DB79" s="168"/>
    </row>
    <row r="80" spans="1:106" x14ac:dyDescent="0.2">
      <c r="A80" s="7" t="str">
        <f t="shared" si="1"/>
        <v>EFHu_QU_1</v>
      </c>
      <c r="B80" s="5" t="s">
        <v>249</v>
      </c>
      <c r="C80" s="5" t="s">
        <v>646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8">
        <v>274.43063461587127</v>
      </c>
      <c r="CT80" s="8">
        <v>275.95775169477389</v>
      </c>
      <c r="CU80" s="8">
        <v>283.62417983762003</v>
      </c>
      <c r="CV80" s="8">
        <v>283.89332950172479</v>
      </c>
      <c r="CW80" s="8">
        <v>281.92888317129115</v>
      </c>
      <c r="CX80" s="167"/>
      <c r="CY80" s="167"/>
      <c r="CZ80" s="167"/>
      <c r="DA80" s="168"/>
      <c r="DB80" s="168"/>
    </row>
    <row r="81" spans="1:106" x14ac:dyDescent="0.2">
      <c r="A81" s="7" t="str">
        <f t="shared" si="1"/>
        <v>EFHu_QU_2</v>
      </c>
      <c r="B81" s="5" t="s">
        <v>249</v>
      </c>
      <c r="C81" s="5" t="s">
        <v>646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8">
        <v>204.35989993144563</v>
      </c>
      <c r="CT81" s="8">
        <v>210.84747700613988</v>
      </c>
      <c r="CU81" s="8">
        <v>217.85881673831886</v>
      </c>
      <c r="CV81" s="8">
        <v>217.50408421663732</v>
      </c>
      <c r="CW81" s="8">
        <v>221.71223521896133</v>
      </c>
      <c r="CX81" s="167"/>
      <c r="CY81" s="167"/>
      <c r="CZ81" s="167"/>
      <c r="DA81" s="168"/>
      <c r="DB81" s="168"/>
    </row>
    <row r="82" spans="1:106" x14ac:dyDescent="0.2">
      <c r="A82" s="7" t="str">
        <f t="shared" si="1"/>
        <v>EFHu_QU_3</v>
      </c>
      <c r="B82" s="5" t="s">
        <v>249</v>
      </c>
      <c r="C82" s="5" t="s">
        <v>646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8">
        <v>233.08751231958234</v>
      </c>
      <c r="CT82" s="8">
        <v>234.17080198766578</v>
      </c>
      <c r="CU82" s="8">
        <v>242.67413133946056</v>
      </c>
      <c r="CV82" s="8">
        <v>236.8512339404833</v>
      </c>
      <c r="CW82" s="8">
        <v>242.21322751571384</v>
      </c>
      <c r="CX82" s="167"/>
      <c r="CY82" s="167"/>
      <c r="CZ82" s="167"/>
      <c r="DA82" s="168"/>
      <c r="DB82" s="168"/>
    </row>
    <row r="83" spans="1:106" x14ac:dyDescent="0.2">
      <c r="A83" s="7" t="str">
        <f t="shared" si="1"/>
        <v>EFHu_QU_4</v>
      </c>
      <c r="B83" s="5" t="s">
        <v>249</v>
      </c>
      <c r="C83" s="5" t="s">
        <v>646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8">
        <v>202.22478960832763</v>
      </c>
      <c r="CT83" s="8">
        <v>206.87711940692205</v>
      </c>
      <c r="CU83" s="8">
        <v>215.88097174969292</v>
      </c>
      <c r="CV83" s="8">
        <v>222.55145328079604</v>
      </c>
      <c r="CW83" s="8">
        <v>226.49299807784396</v>
      </c>
      <c r="CX83" s="167"/>
      <c r="CY83" s="167"/>
      <c r="CZ83" s="167"/>
      <c r="DA83" s="168"/>
      <c r="DB83" s="168"/>
    </row>
    <row r="84" spans="1:106" x14ac:dyDescent="0.2">
      <c r="A84" s="7" t="str">
        <f t="shared" si="1"/>
        <v>EFHu_QU_5</v>
      </c>
      <c r="B84" s="5" t="s">
        <v>249</v>
      </c>
      <c r="C84" s="5" t="s">
        <v>646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8">
        <v>261.32024842002971</v>
      </c>
      <c r="CT84" s="8">
        <v>256.6935823144002</v>
      </c>
      <c r="CU84" s="8">
        <v>263.22657949991634</v>
      </c>
      <c r="CV84" s="8">
        <v>263.15437201077037</v>
      </c>
      <c r="CW84" s="8">
        <v>265.64373175242213</v>
      </c>
      <c r="CX84" s="167"/>
      <c r="CY84" s="167"/>
      <c r="CZ84" s="167"/>
      <c r="DA84" s="168"/>
      <c r="DB84" s="168"/>
    </row>
    <row r="85" spans="1:106" x14ac:dyDescent="0.2">
      <c r="A85" s="7" t="str">
        <f t="shared" si="1"/>
        <v>EFHu_QU_6</v>
      </c>
      <c r="B85" s="5" t="s">
        <v>249</v>
      </c>
      <c r="C85" s="5" t="s">
        <v>646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8">
        <v>225.38394522872264</v>
      </c>
      <c r="CT85" s="8">
        <v>231.26686312837001</v>
      </c>
      <c r="CU85" s="8">
        <v>240.81735031482867</v>
      </c>
      <c r="CV85" s="8">
        <v>246.38640604356175</v>
      </c>
      <c r="CW85" s="8">
        <v>252.75107990045379</v>
      </c>
      <c r="CX85" s="167"/>
      <c r="CY85" s="167"/>
      <c r="CZ85" s="167"/>
      <c r="DA85" s="168"/>
      <c r="DB85" s="168"/>
    </row>
    <row r="86" spans="1:106" x14ac:dyDescent="0.2">
      <c r="A86" s="7" t="str">
        <f t="shared" si="1"/>
        <v>EFHu_QU_7</v>
      </c>
      <c r="B86" s="5" t="s">
        <v>249</v>
      </c>
      <c r="C86" s="5" t="s">
        <v>646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8">
        <v>249.96040367144795</v>
      </c>
      <c r="CT86" s="8">
        <v>250.05694100351897</v>
      </c>
      <c r="CU86" s="8">
        <v>261.0764784054515</v>
      </c>
      <c r="CV86" s="8">
        <v>262.43733157860316</v>
      </c>
      <c r="CW86" s="8">
        <v>262.58299063472845</v>
      </c>
      <c r="CX86" s="167"/>
      <c r="CY86" s="167"/>
      <c r="CZ86" s="167"/>
      <c r="DA86" s="168"/>
      <c r="DB86" s="168"/>
    </row>
    <row r="87" spans="1:106" x14ac:dyDescent="0.2">
      <c r="A87" s="7" t="str">
        <f t="shared" si="1"/>
        <v>EFHu_QU_8</v>
      </c>
      <c r="B87" s="5" t="s">
        <v>249</v>
      </c>
      <c r="C87" s="5" t="s">
        <v>646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8">
        <v>179.21191037907468</v>
      </c>
      <c r="CT87" s="8">
        <v>183.13157182701184</v>
      </c>
      <c r="CU87" s="8">
        <v>190.35132834231513</v>
      </c>
      <c r="CV87" s="8">
        <v>194.6314351467276</v>
      </c>
      <c r="CW87" s="8">
        <v>194.50053845342586</v>
      </c>
      <c r="CX87" s="167"/>
      <c r="CY87" s="167"/>
      <c r="CZ87" s="167"/>
      <c r="DA87" s="168"/>
      <c r="DB87" s="168"/>
    </row>
    <row r="88" spans="1:106" x14ac:dyDescent="0.2">
      <c r="A88" s="7" t="str">
        <f t="shared" si="1"/>
        <v>EFHu_QU_9</v>
      </c>
      <c r="B88" s="5" t="s">
        <v>249</v>
      </c>
      <c r="C88" s="5" t="s">
        <v>646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8">
        <v>328.22315679785044</v>
      </c>
      <c r="CT88" s="8">
        <v>338.22396986927293</v>
      </c>
      <c r="CU88" s="8">
        <v>352.11520943545224</v>
      </c>
      <c r="CV88" s="8">
        <v>371.35611851914405</v>
      </c>
      <c r="CW88" s="8">
        <v>392.97880629054214</v>
      </c>
      <c r="CX88" s="167"/>
      <c r="CY88" s="167"/>
      <c r="CZ88" s="167"/>
      <c r="DA88" s="168"/>
      <c r="DB88" s="168"/>
    </row>
    <row r="89" spans="1:106" x14ac:dyDescent="0.2">
      <c r="A89" s="7" t="str">
        <f t="shared" si="1"/>
        <v>EFHu_QU_10</v>
      </c>
      <c r="B89" s="5" t="s">
        <v>249</v>
      </c>
      <c r="C89" s="5" t="s">
        <v>646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8">
        <v>230.96066721257355</v>
      </c>
      <c r="CT89" s="8">
        <v>241.21938522088993</v>
      </c>
      <c r="CU89" s="8">
        <v>241.43371689404029</v>
      </c>
      <c r="CV89" s="8">
        <v>246.30486236214173</v>
      </c>
      <c r="CW89" s="8">
        <v>253.08893075013293</v>
      </c>
      <c r="CX89" s="167"/>
      <c r="CY89" s="167"/>
      <c r="CZ89" s="167"/>
      <c r="DA89" s="168"/>
      <c r="DB89" s="168"/>
    </row>
    <row r="90" spans="1:106" x14ac:dyDescent="0.2">
      <c r="A90" s="7" t="str">
        <f t="shared" si="1"/>
        <v>EFHu_QU_11</v>
      </c>
      <c r="B90" s="5" t="s">
        <v>249</v>
      </c>
      <c r="C90" s="5" t="s">
        <v>646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8">
        <v>179.67106615821001</v>
      </c>
      <c r="CT90" s="8">
        <v>187.60571473548669</v>
      </c>
      <c r="CU90" s="8">
        <v>193.38690030954317</v>
      </c>
      <c r="CV90" s="8">
        <v>193.89336952986804</v>
      </c>
      <c r="CW90" s="8">
        <v>194.8964536430712</v>
      </c>
      <c r="CX90" s="167"/>
      <c r="CY90" s="167"/>
      <c r="CZ90" s="167"/>
      <c r="DA90" s="168"/>
      <c r="DB90" s="168"/>
    </row>
    <row r="91" spans="1:106" x14ac:dyDescent="0.2">
      <c r="A91" s="7" t="str">
        <f t="shared" si="1"/>
        <v>EFHu_QU_12</v>
      </c>
      <c r="B91" s="5" t="s">
        <v>249</v>
      </c>
      <c r="C91" s="5" t="s">
        <v>646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8">
        <v>258.70161725711085</v>
      </c>
      <c r="CT91" s="8">
        <v>270.32443853688562</v>
      </c>
      <c r="CU91" s="8">
        <v>281.73388385042216</v>
      </c>
      <c r="CV91" s="8">
        <v>288.1782723031763</v>
      </c>
      <c r="CW91" s="8">
        <v>287.94724455671587</v>
      </c>
      <c r="CX91" s="167"/>
      <c r="CY91" s="167"/>
      <c r="CZ91" s="167"/>
      <c r="DA91" s="168"/>
      <c r="DB91" s="168"/>
    </row>
    <row r="92" spans="1:106" x14ac:dyDescent="0.2">
      <c r="A92" s="7" t="str">
        <f t="shared" si="1"/>
        <v>EFHu_QU_13</v>
      </c>
      <c r="B92" s="5" t="s">
        <v>249</v>
      </c>
      <c r="C92" s="5" t="s">
        <v>646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8">
        <v>194.94636371839408</v>
      </c>
      <c r="CT92" s="8">
        <v>196.72733344267121</v>
      </c>
      <c r="CU92" s="8">
        <v>202.62060682268688</v>
      </c>
      <c r="CV92" s="8">
        <v>203.95547553231478</v>
      </c>
      <c r="CW92" s="8">
        <v>201.91698162403867</v>
      </c>
      <c r="CX92" s="167"/>
      <c r="CY92" s="167"/>
      <c r="CZ92" s="167"/>
      <c r="DA92" s="168"/>
      <c r="DB92" s="168"/>
    </row>
    <row r="93" spans="1:106" x14ac:dyDescent="0.2">
      <c r="A93" s="7" t="str">
        <f t="shared" si="1"/>
        <v>EFHu_QU_14</v>
      </c>
      <c r="B93" s="5" t="s">
        <v>249</v>
      </c>
      <c r="C93" s="5" t="s">
        <v>646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8">
        <v>209.31642173074439</v>
      </c>
      <c r="CT93" s="8">
        <v>213.90202784855967</v>
      </c>
      <c r="CU93" s="8">
        <v>223.25471099301453</v>
      </c>
      <c r="CV93" s="8">
        <v>227.19236047385306</v>
      </c>
      <c r="CW93" s="8">
        <v>225.62823416268171</v>
      </c>
      <c r="CX93" s="167"/>
      <c r="CY93" s="167"/>
      <c r="CZ93" s="167"/>
      <c r="DA93" s="168"/>
      <c r="DB93" s="168"/>
    </row>
    <row r="94" spans="1:106" x14ac:dyDescent="0.2">
      <c r="A94" s="7" t="str">
        <f t="shared" si="1"/>
        <v>EFHu_QU_15</v>
      </c>
      <c r="B94" s="5" t="s">
        <v>249</v>
      </c>
      <c r="C94" s="5" t="s">
        <v>646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8">
        <v>202.42591697415548</v>
      </c>
      <c r="CT94" s="8">
        <v>210.65371716932594</v>
      </c>
      <c r="CU94" s="8">
        <v>218.64876212117338</v>
      </c>
      <c r="CV94" s="8">
        <v>224.83008134770057</v>
      </c>
      <c r="CW94" s="8">
        <v>225.24021926838742</v>
      </c>
      <c r="CX94" s="167"/>
      <c r="CY94" s="167"/>
      <c r="CZ94" s="167"/>
      <c r="DA94" s="168"/>
      <c r="DB94" s="168"/>
    </row>
    <row r="95" spans="1:106" x14ac:dyDescent="0.2">
      <c r="A95" s="7" t="str">
        <f t="shared" si="1"/>
        <v>EFHu_QU_16</v>
      </c>
      <c r="B95" s="5" t="s">
        <v>249</v>
      </c>
      <c r="C95" s="5" t="s">
        <v>646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8">
        <v>229.49911021679142</v>
      </c>
      <c r="CT95" s="8">
        <v>238.55494378871757</v>
      </c>
      <c r="CU95" s="8">
        <v>241.98420316296611</v>
      </c>
      <c r="CV95" s="8">
        <v>246.25266689624183</v>
      </c>
      <c r="CW95" s="8">
        <v>243.99724670692115</v>
      </c>
      <c r="CX95" s="167"/>
      <c r="CY95" s="167"/>
      <c r="CZ95" s="167"/>
      <c r="DA95" s="168"/>
      <c r="DB95" s="168"/>
    </row>
    <row r="96" spans="1:106" x14ac:dyDescent="0.2">
      <c r="A96" s="7" t="str">
        <f t="shared" si="1"/>
        <v>EFHu_QU_17</v>
      </c>
      <c r="B96" s="5" t="s">
        <v>249</v>
      </c>
      <c r="C96" s="5" t="s">
        <v>646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8">
        <v>219.4134655423405</v>
      </c>
      <c r="CT96" s="8">
        <v>229.26748751959187</v>
      </c>
      <c r="CU96" s="8">
        <v>238.01976159795228</v>
      </c>
      <c r="CV96" s="8">
        <v>236.90573824644622</v>
      </c>
      <c r="CW96" s="8">
        <v>234.20266842277556</v>
      </c>
      <c r="CX96" s="167"/>
      <c r="CY96" s="167"/>
      <c r="CZ96" s="167"/>
      <c r="DA96" s="168"/>
      <c r="DB96" s="168"/>
    </row>
    <row r="97" spans="1:106" x14ac:dyDescent="0.2">
      <c r="A97" s="7" t="str">
        <f t="shared" si="1"/>
        <v>EFHu_QU_18</v>
      </c>
      <c r="B97" s="5" t="s">
        <v>249</v>
      </c>
      <c r="C97" s="5" t="s">
        <v>646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8">
        <v>191.36425306559639</v>
      </c>
      <c r="CT97" s="8">
        <v>196.56518076698515</v>
      </c>
      <c r="CU97" s="8">
        <v>201.19649296844625</v>
      </c>
      <c r="CV97" s="8">
        <v>202.95732219915834</v>
      </c>
      <c r="CW97" s="8">
        <v>209.84741192886324</v>
      </c>
      <c r="CX97" s="167"/>
      <c r="CY97" s="167"/>
      <c r="CZ97" s="167"/>
      <c r="DA97" s="168"/>
      <c r="DB97" s="168"/>
    </row>
    <row r="98" spans="1:106" x14ac:dyDescent="0.2">
      <c r="A98" s="7" t="str">
        <f t="shared" si="1"/>
        <v>EFHu_QU_19</v>
      </c>
      <c r="B98" s="5" t="s">
        <v>249</v>
      </c>
      <c r="C98" s="5" t="s">
        <v>646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8">
        <v>200.18206738010892</v>
      </c>
      <c r="CT98" s="8">
        <v>205.45986836503621</v>
      </c>
      <c r="CU98" s="8">
        <v>209.57611581909953</v>
      </c>
      <c r="CV98" s="8">
        <v>207.5423736042037</v>
      </c>
      <c r="CW98" s="8">
        <v>210.15279054777261</v>
      </c>
      <c r="CX98" s="167"/>
      <c r="CY98" s="167"/>
      <c r="CZ98" s="167"/>
      <c r="DA98" s="168"/>
      <c r="DB98" s="168"/>
    </row>
    <row r="99" spans="1:106" x14ac:dyDescent="0.2">
      <c r="A99" s="7" t="str">
        <f t="shared" si="1"/>
        <v>EFHu_QU_20</v>
      </c>
      <c r="B99" s="5" t="s">
        <v>249</v>
      </c>
      <c r="C99" s="5" t="s">
        <v>646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8">
        <v>215.51582998088213</v>
      </c>
      <c r="CT99" s="8">
        <v>224.24027821390897</v>
      </c>
      <c r="CU99" s="8">
        <v>232.28963558119779</v>
      </c>
      <c r="CV99" s="8">
        <v>231.79888935012832</v>
      </c>
      <c r="CW99" s="8">
        <v>232.85187572219303</v>
      </c>
      <c r="CX99" s="167"/>
      <c r="CY99" s="167"/>
      <c r="CZ99" s="167"/>
      <c r="DA99" s="168"/>
      <c r="DB99" s="168"/>
    </row>
    <row r="100" spans="1:106" x14ac:dyDescent="0.2">
      <c r="A100" s="7" t="str">
        <f t="shared" si="1"/>
        <v>EFHu_QU_21</v>
      </c>
      <c r="B100" s="5" t="s">
        <v>249</v>
      </c>
      <c r="C100" s="5" t="s">
        <v>646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8">
        <v>186.85456024349952</v>
      </c>
      <c r="CT100" s="8">
        <v>195.04372745516943</v>
      </c>
      <c r="CU100" s="8">
        <v>200.90372240118651</v>
      </c>
      <c r="CV100" s="8">
        <v>200.93452266886453</v>
      </c>
      <c r="CW100" s="8">
        <v>199.12849446960806</v>
      </c>
      <c r="CX100" s="167"/>
      <c r="CY100" s="167"/>
      <c r="CZ100" s="167"/>
      <c r="DA100" s="168"/>
      <c r="DB100" s="168"/>
    </row>
    <row r="101" spans="1:106" x14ac:dyDescent="0.2">
      <c r="A101" s="7" t="str">
        <f t="shared" si="1"/>
        <v>EFHu_QU_22</v>
      </c>
      <c r="B101" s="5" t="s">
        <v>249</v>
      </c>
      <c r="C101" s="5" t="s">
        <v>646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8">
        <v>279.31479418900074</v>
      </c>
      <c r="CT101" s="8">
        <v>290.36764293572861</v>
      </c>
      <c r="CU101" s="8">
        <v>293.64210935321665</v>
      </c>
      <c r="CV101" s="8">
        <v>298.43349393284973</v>
      </c>
      <c r="CW101" s="8">
        <v>302.76695438056583</v>
      </c>
      <c r="CX101" s="167"/>
      <c r="CY101" s="167"/>
      <c r="CZ101" s="167"/>
      <c r="DA101" s="168"/>
      <c r="DB101" s="168"/>
    </row>
    <row r="102" spans="1:106" x14ac:dyDescent="0.2">
      <c r="A102" s="7" t="str">
        <f t="shared" si="1"/>
        <v>EFHu_QU_23</v>
      </c>
      <c r="B102" s="5" t="s">
        <v>249</v>
      </c>
      <c r="C102" s="5" t="s">
        <v>646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8">
        <v>223.86837192194889</v>
      </c>
      <c r="CT102" s="8">
        <v>234.56375856063624</v>
      </c>
      <c r="CU102" s="8">
        <v>239.96138997794918</v>
      </c>
      <c r="CV102" s="8">
        <v>240.82429981229208</v>
      </c>
      <c r="CW102" s="8">
        <v>250.45028979500094</v>
      </c>
      <c r="CX102" s="167"/>
      <c r="CY102" s="167"/>
      <c r="CZ102" s="167"/>
      <c r="DA102" s="168"/>
      <c r="DB102" s="168"/>
    </row>
    <row r="103" spans="1:106" x14ac:dyDescent="0.2">
      <c r="A103" s="7" t="str">
        <f t="shared" si="1"/>
        <v>EFHu_QU_24</v>
      </c>
      <c r="B103" s="5" t="s">
        <v>249</v>
      </c>
      <c r="C103" s="5" t="s">
        <v>646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8">
        <v>228.49494786633068</v>
      </c>
      <c r="CT103" s="8">
        <v>235.41212665983861</v>
      </c>
      <c r="CU103" s="8">
        <v>237.01429367204713</v>
      </c>
      <c r="CV103" s="8">
        <v>239.05318489899719</v>
      </c>
      <c r="CW103" s="8">
        <v>238.61247445791966</v>
      </c>
      <c r="CX103" s="167"/>
      <c r="CY103" s="167"/>
      <c r="CZ103" s="167"/>
      <c r="DA103" s="168"/>
      <c r="DB103" s="168"/>
    </row>
    <row r="104" spans="1:106" x14ac:dyDescent="0.2">
      <c r="A104" s="7" t="str">
        <f t="shared" si="1"/>
        <v>EFHu_QU_25</v>
      </c>
      <c r="B104" s="5" t="s">
        <v>249</v>
      </c>
      <c r="C104" s="5" t="s">
        <v>646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8">
        <v>307.62721094530366</v>
      </c>
      <c r="CT104" s="8">
        <v>327.2012834858819</v>
      </c>
      <c r="CU104" s="8">
        <v>319.20380181856365</v>
      </c>
      <c r="CV104" s="8">
        <v>326.65498158101963</v>
      </c>
      <c r="CW104" s="8">
        <v>317.27162577395688</v>
      </c>
      <c r="CX104" s="167"/>
      <c r="CY104" s="167"/>
      <c r="CZ104" s="167"/>
      <c r="DA104" s="168"/>
      <c r="DB104" s="168"/>
    </row>
    <row r="105" spans="1:106" x14ac:dyDescent="0.2">
      <c r="A105" s="7" t="str">
        <f t="shared" si="1"/>
        <v>EFHu_QU_26</v>
      </c>
      <c r="B105" s="5" t="s">
        <v>249</v>
      </c>
      <c r="C105" s="5" t="s">
        <v>646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8">
        <v>183.53015324098322</v>
      </c>
      <c r="CT105" s="8">
        <v>195.06087256863626</v>
      </c>
      <c r="CU105" s="8">
        <v>192.34491125050926</v>
      </c>
      <c r="CV105" s="8">
        <v>198.29944540996411</v>
      </c>
      <c r="CW105" s="8">
        <v>201.55742848761409</v>
      </c>
      <c r="CX105" s="167"/>
      <c r="CY105" s="167"/>
      <c r="CZ105" s="167"/>
      <c r="DA105" s="168"/>
      <c r="DB105" s="168"/>
    </row>
    <row r="106" spans="1:106" x14ac:dyDescent="0.2">
      <c r="A106" s="7" t="str">
        <f t="shared" si="1"/>
        <v>EWGg_QU_1</v>
      </c>
      <c r="B106" s="5" t="s">
        <v>248</v>
      </c>
      <c r="C106" s="5" t="s">
        <v>646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8">
        <v>301.80280175133078</v>
      </c>
      <c r="CT106" s="8">
        <v>310.25300201411375</v>
      </c>
      <c r="CU106" s="8">
        <v>316.28008197743213</v>
      </c>
      <c r="CV106" s="8">
        <v>314.10884972718725</v>
      </c>
      <c r="CW106" s="8">
        <v>320.68910231094543</v>
      </c>
      <c r="CX106" s="167"/>
      <c r="CY106" s="167"/>
      <c r="CZ106" s="167"/>
      <c r="DA106" s="168"/>
      <c r="DB106" s="168"/>
    </row>
    <row r="107" spans="1:106" x14ac:dyDescent="0.2">
      <c r="A107" s="7" t="str">
        <f t="shared" si="1"/>
        <v>EWGg_QU_2</v>
      </c>
      <c r="B107" s="5" t="s">
        <v>248</v>
      </c>
      <c r="C107" s="5" t="s">
        <v>646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8">
        <v>209.80922543189021</v>
      </c>
      <c r="CT107" s="8">
        <v>215.48101440339735</v>
      </c>
      <c r="CU107" s="8">
        <v>215.25254951605532</v>
      </c>
      <c r="CV107" s="8">
        <v>218.00707201489558</v>
      </c>
      <c r="CW107" s="8">
        <v>220.21257968833484</v>
      </c>
      <c r="CX107" s="167"/>
      <c r="CY107" s="167"/>
      <c r="CZ107" s="167"/>
      <c r="DA107" s="168"/>
      <c r="DB107" s="168"/>
    </row>
    <row r="108" spans="1:106" x14ac:dyDescent="0.2">
      <c r="A108" s="7" t="str">
        <f t="shared" si="1"/>
        <v>EWGg_QU_3</v>
      </c>
      <c r="B108" s="5" t="s">
        <v>248</v>
      </c>
      <c r="C108" s="5" t="s">
        <v>646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8">
        <v>236.36469739182201</v>
      </c>
      <c r="CT108" s="8">
        <v>241.78950931685011</v>
      </c>
      <c r="CU108" s="8">
        <v>251.71932649367196</v>
      </c>
      <c r="CV108" s="8">
        <v>249.1395148612543</v>
      </c>
      <c r="CW108" s="8">
        <v>251.4219987934593</v>
      </c>
      <c r="CX108" s="167"/>
      <c r="CY108" s="167"/>
      <c r="CZ108" s="167"/>
      <c r="DA108" s="168"/>
      <c r="DB108" s="168"/>
    </row>
    <row r="109" spans="1:106" x14ac:dyDescent="0.2">
      <c r="A109" s="7" t="str">
        <f t="shared" si="1"/>
        <v>EWGg_QU_4</v>
      </c>
      <c r="B109" s="5" t="s">
        <v>248</v>
      </c>
      <c r="C109" s="5" t="s">
        <v>646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8">
        <v>206.64071430345822</v>
      </c>
      <c r="CT109" s="8">
        <v>213.30302054320197</v>
      </c>
      <c r="CU109" s="8">
        <v>218.38532525636657</v>
      </c>
      <c r="CV109" s="8">
        <v>225.12517019992541</v>
      </c>
      <c r="CW109" s="8">
        <v>226.43036846860062</v>
      </c>
      <c r="CX109" s="167"/>
      <c r="CY109" s="167"/>
      <c r="CZ109" s="167"/>
      <c r="DA109" s="168"/>
      <c r="DB109" s="168"/>
    </row>
    <row r="110" spans="1:106" x14ac:dyDescent="0.2">
      <c r="A110" s="7" t="str">
        <f t="shared" si="1"/>
        <v>EWGg_QU_5</v>
      </c>
      <c r="B110" s="5" t="s">
        <v>248</v>
      </c>
      <c r="C110" s="5" t="s">
        <v>646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8">
        <v>303.61481482343686</v>
      </c>
      <c r="CT110" s="8">
        <v>317.3056813922986</v>
      </c>
      <c r="CU110" s="8">
        <v>329.27790994704384</v>
      </c>
      <c r="CV110" s="8">
        <v>335.65305803499035</v>
      </c>
      <c r="CW110" s="8">
        <v>321.75015825260971</v>
      </c>
      <c r="CX110" s="167"/>
      <c r="CY110" s="167"/>
      <c r="CZ110" s="167"/>
      <c r="DA110" s="168"/>
      <c r="DB110" s="168"/>
    </row>
    <row r="111" spans="1:106" x14ac:dyDescent="0.2">
      <c r="A111" s="7" t="str">
        <f t="shared" si="1"/>
        <v>EWGg_QU_6</v>
      </c>
      <c r="B111" s="5" t="s">
        <v>248</v>
      </c>
      <c r="C111" s="5" t="s">
        <v>646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8">
        <v>255.25551946775192</v>
      </c>
      <c r="CT111" s="8">
        <v>269.49260345100168</v>
      </c>
      <c r="CU111" s="8">
        <v>272.40042026228275</v>
      </c>
      <c r="CV111" s="8">
        <v>279.88528244154185</v>
      </c>
      <c r="CW111" s="8">
        <v>279.38835546324066</v>
      </c>
      <c r="CX111" s="167"/>
      <c r="CY111" s="167"/>
      <c r="CZ111" s="167"/>
      <c r="DA111" s="168"/>
      <c r="DB111" s="168"/>
    </row>
    <row r="112" spans="1:106" x14ac:dyDescent="0.2">
      <c r="A112" s="7" t="str">
        <f t="shared" si="1"/>
        <v>EWGg_QU_7</v>
      </c>
      <c r="B112" s="5" t="s">
        <v>248</v>
      </c>
      <c r="C112" s="5" t="s">
        <v>646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8">
        <v>265.06360911076405</v>
      </c>
      <c r="CT112" s="8">
        <v>279.27298743403605</v>
      </c>
      <c r="CU112" s="8">
        <v>287.0584544783278</v>
      </c>
      <c r="CV112" s="8">
        <v>288.54485083361061</v>
      </c>
      <c r="CW112" s="8">
        <v>292.82469229259539</v>
      </c>
      <c r="CX112" s="167"/>
      <c r="CY112" s="167"/>
      <c r="CZ112" s="167"/>
      <c r="DA112" s="168"/>
      <c r="DB112" s="168"/>
    </row>
    <row r="113" spans="1:106" x14ac:dyDescent="0.2">
      <c r="A113" s="7" t="str">
        <f t="shared" si="1"/>
        <v>EWGg_QU_8</v>
      </c>
      <c r="B113" s="5" t="s">
        <v>248</v>
      </c>
      <c r="C113" s="5" t="s">
        <v>646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8">
        <v>197.65368018452853</v>
      </c>
      <c r="CT113" s="8">
        <v>205.62629505197569</v>
      </c>
      <c r="CU113" s="8">
        <v>213.22401848375665</v>
      </c>
      <c r="CV113" s="8">
        <v>207.93154409730784</v>
      </c>
      <c r="CW113" s="8">
        <v>208.41530036040993</v>
      </c>
      <c r="CX113" s="167"/>
      <c r="CY113" s="167"/>
      <c r="CZ113" s="167"/>
      <c r="DA113" s="168"/>
      <c r="DB113" s="168"/>
    </row>
    <row r="114" spans="1:106" x14ac:dyDescent="0.2">
      <c r="A114" s="7" t="str">
        <f t="shared" si="1"/>
        <v>EWGg_QU_9</v>
      </c>
      <c r="B114" s="5" t="s">
        <v>248</v>
      </c>
      <c r="C114" s="5" t="s">
        <v>646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8">
        <v>353.11197500381809</v>
      </c>
      <c r="CT114" s="8">
        <v>361.67392525424816</v>
      </c>
      <c r="CU114" s="8">
        <v>368.87033759089354</v>
      </c>
      <c r="CV114" s="8">
        <v>380.61633578906509</v>
      </c>
      <c r="CW114" s="8">
        <v>375.51467055157121</v>
      </c>
      <c r="CX114" s="167"/>
      <c r="CY114" s="167"/>
      <c r="CZ114" s="167"/>
      <c r="DA114" s="168"/>
      <c r="DB114" s="168"/>
    </row>
    <row r="115" spans="1:106" x14ac:dyDescent="0.2">
      <c r="A115" s="7" t="str">
        <f t="shared" si="1"/>
        <v>EWGg_QU_10</v>
      </c>
      <c r="B115" s="5" t="s">
        <v>248</v>
      </c>
      <c r="C115" s="5" t="s">
        <v>646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8">
        <v>237.78343227699673</v>
      </c>
      <c r="CT115" s="8">
        <v>241.85800854623346</v>
      </c>
      <c r="CU115" s="8">
        <v>249.68278915183316</v>
      </c>
      <c r="CV115" s="8">
        <v>250.68151088328764</v>
      </c>
      <c r="CW115" s="8">
        <v>254.30045805456882</v>
      </c>
      <c r="CX115" s="167"/>
      <c r="CY115" s="167"/>
      <c r="CZ115" s="167"/>
      <c r="DA115" s="168"/>
      <c r="DB115" s="168"/>
    </row>
    <row r="116" spans="1:106" x14ac:dyDescent="0.2">
      <c r="A116" s="7" t="str">
        <f t="shared" si="1"/>
        <v>EWGg_QU_11</v>
      </c>
      <c r="B116" s="5" t="s">
        <v>248</v>
      </c>
      <c r="C116" s="5" t="s">
        <v>646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8">
        <v>190.28206162111366</v>
      </c>
      <c r="CT116" s="8">
        <v>198.19279177030512</v>
      </c>
      <c r="CU116" s="8">
        <v>198.83912277144427</v>
      </c>
      <c r="CV116" s="8">
        <v>203.32553247889865</v>
      </c>
      <c r="CW116" s="8">
        <v>205.56714697116237</v>
      </c>
      <c r="CX116" s="167"/>
      <c r="CY116" s="167"/>
      <c r="CZ116" s="167"/>
      <c r="DA116" s="168"/>
      <c r="DB116" s="168"/>
    </row>
    <row r="117" spans="1:106" x14ac:dyDescent="0.2">
      <c r="A117" s="7" t="str">
        <f t="shared" si="1"/>
        <v>EWGg_QU_12</v>
      </c>
      <c r="B117" s="5" t="s">
        <v>248</v>
      </c>
      <c r="C117" s="5" t="s">
        <v>646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8">
        <v>272.82327775421658</v>
      </c>
      <c r="CT117" s="8">
        <v>269.37524658728313</v>
      </c>
      <c r="CU117" s="8">
        <v>288.83286651605835</v>
      </c>
      <c r="CV117" s="8">
        <v>296.26599062105561</v>
      </c>
      <c r="CW117" s="8">
        <v>290.96517060465862</v>
      </c>
      <c r="CX117" s="167"/>
      <c r="CY117" s="167"/>
      <c r="CZ117" s="167"/>
      <c r="DA117" s="168"/>
      <c r="DB117" s="168"/>
    </row>
    <row r="118" spans="1:106" x14ac:dyDescent="0.2">
      <c r="A118" s="7" t="str">
        <f t="shared" si="1"/>
        <v>EWGg_QU_13</v>
      </c>
      <c r="B118" s="5" t="s">
        <v>248</v>
      </c>
      <c r="C118" s="5" t="s">
        <v>646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8">
        <v>208.01362864488291</v>
      </c>
      <c r="CT118" s="8">
        <v>217.46020645851675</v>
      </c>
      <c r="CU118" s="8">
        <v>219.65609077262206</v>
      </c>
      <c r="CV118" s="8">
        <v>223.19663356274182</v>
      </c>
      <c r="CW118" s="8">
        <v>218.67315191320199</v>
      </c>
      <c r="CX118" s="167"/>
      <c r="CY118" s="167"/>
      <c r="CZ118" s="167"/>
      <c r="DA118" s="168"/>
      <c r="DB118" s="168"/>
    </row>
    <row r="119" spans="1:106" x14ac:dyDescent="0.2">
      <c r="A119" s="7" t="str">
        <f t="shared" si="1"/>
        <v>EWGg_QU_14</v>
      </c>
      <c r="B119" s="5" t="s">
        <v>248</v>
      </c>
      <c r="C119" s="5" t="s">
        <v>646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8">
        <v>210.74429513494249</v>
      </c>
      <c r="CT119" s="8">
        <v>220.5589764210643</v>
      </c>
      <c r="CU119" s="8">
        <v>232.00760565035705</v>
      </c>
      <c r="CV119" s="8">
        <v>227.37307437841889</v>
      </c>
      <c r="CW119" s="8">
        <v>226.6298140776488</v>
      </c>
      <c r="CX119" s="167"/>
      <c r="CY119" s="167"/>
      <c r="CZ119" s="167"/>
      <c r="DA119" s="168"/>
      <c r="DB119" s="168"/>
    </row>
    <row r="120" spans="1:106" x14ac:dyDescent="0.2">
      <c r="A120" s="7" t="str">
        <f t="shared" si="1"/>
        <v>EWGg_QU_15</v>
      </c>
      <c r="B120" s="5" t="s">
        <v>248</v>
      </c>
      <c r="C120" s="5" t="s">
        <v>646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8">
        <v>228.7474200898148</v>
      </c>
      <c r="CT120" s="8">
        <v>231.8439028839324</v>
      </c>
      <c r="CU120" s="8">
        <v>237.59319487470992</v>
      </c>
      <c r="CV120" s="8">
        <v>245.71636297467032</v>
      </c>
      <c r="CW120" s="8">
        <v>242.62208275958611</v>
      </c>
      <c r="CX120" s="167"/>
      <c r="CY120" s="167"/>
      <c r="CZ120" s="167"/>
      <c r="DA120" s="168"/>
      <c r="DB120" s="168"/>
    </row>
    <row r="121" spans="1:106" x14ac:dyDescent="0.2">
      <c r="A121" s="7" t="str">
        <f t="shared" si="1"/>
        <v>EWGg_QU_16</v>
      </c>
      <c r="B121" s="5" t="s">
        <v>248</v>
      </c>
      <c r="C121" s="5" t="s">
        <v>646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8">
        <v>255.80627699940862</v>
      </c>
      <c r="CT121" s="8">
        <v>268.87849502821769</v>
      </c>
      <c r="CU121" s="8">
        <v>273.98619802344098</v>
      </c>
      <c r="CV121" s="8">
        <v>270.09190427348165</v>
      </c>
      <c r="CW121" s="8">
        <v>279.92586757828218</v>
      </c>
      <c r="CX121" s="167"/>
      <c r="CY121" s="167"/>
      <c r="CZ121" s="167"/>
      <c r="DA121" s="168"/>
      <c r="DB121" s="168"/>
    </row>
    <row r="122" spans="1:106" x14ac:dyDescent="0.2">
      <c r="A122" s="7" t="str">
        <f t="shared" si="1"/>
        <v>EWGg_QU_17</v>
      </c>
      <c r="B122" s="5" t="s">
        <v>248</v>
      </c>
      <c r="C122" s="5" t="s">
        <v>646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8">
        <v>238.04950233314207</v>
      </c>
      <c r="CT122" s="8">
        <v>249.29631447456114</v>
      </c>
      <c r="CU122" s="8">
        <v>251.6412399502257</v>
      </c>
      <c r="CV122" s="8">
        <v>254.98656662771367</v>
      </c>
      <c r="CW122" s="8">
        <v>257.21522744821118</v>
      </c>
      <c r="CX122" s="167"/>
      <c r="CY122" s="167"/>
      <c r="CZ122" s="167"/>
      <c r="DA122" s="168"/>
      <c r="DB122" s="168"/>
    </row>
    <row r="123" spans="1:106" x14ac:dyDescent="0.2">
      <c r="A123" s="7" t="str">
        <f t="shared" si="1"/>
        <v>EWGg_QU_18</v>
      </c>
      <c r="B123" s="5" t="s">
        <v>248</v>
      </c>
      <c r="C123" s="5" t="s">
        <v>646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8">
        <v>249.64294993276721</v>
      </c>
      <c r="CT123" s="8">
        <v>252.05313778504336</v>
      </c>
      <c r="CU123" s="8">
        <v>254.65927282434313</v>
      </c>
      <c r="CV123" s="8">
        <v>264.09383625449618</v>
      </c>
      <c r="CW123" s="8">
        <v>268.46921689758483</v>
      </c>
      <c r="CX123" s="167"/>
      <c r="CY123" s="167"/>
      <c r="CZ123" s="167"/>
      <c r="DA123" s="168"/>
      <c r="DB123" s="168"/>
    </row>
    <row r="124" spans="1:106" x14ac:dyDescent="0.2">
      <c r="A124" s="7" t="str">
        <f t="shared" si="1"/>
        <v>EWGg_QU_19</v>
      </c>
      <c r="B124" s="5" t="s">
        <v>248</v>
      </c>
      <c r="C124" s="5" t="s">
        <v>646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8">
        <v>219.06953049847351</v>
      </c>
      <c r="CT124" s="8">
        <v>226.56175431415488</v>
      </c>
      <c r="CU124" s="8">
        <v>232.86406911293841</v>
      </c>
      <c r="CV124" s="8">
        <v>232.48548290237184</v>
      </c>
      <c r="CW124" s="8">
        <v>234.55974091862885</v>
      </c>
      <c r="CX124" s="167"/>
      <c r="CY124" s="167"/>
      <c r="CZ124" s="167"/>
      <c r="DA124" s="168"/>
      <c r="DB124" s="168"/>
    </row>
    <row r="125" spans="1:106" x14ac:dyDescent="0.2">
      <c r="A125" s="7" t="str">
        <f t="shared" si="1"/>
        <v>EWGg_QU_20</v>
      </c>
      <c r="B125" s="5" t="s">
        <v>248</v>
      </c>
      <c r="C125" s="5" t="s">
        <v>646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8">
        <v>228.77233202768048</v>
      </c>
      <c r="CT125" s="8">
        <v>237.13545733182585</v>
      </c>
      <c r="CU125" s="8">
        <v>242.53560992319674</v>
      </c>
      <c r="CV125" s="8">
        <v>242.0072198053694</v>
      </c>
      <c r="CW125" s="8">
        <v>243.68350781340098</v>
      </c>
      <c r="CX125" s="167"/>
      <c r="CY125" s="167"/>
      <c r="CZ125" s="167"/>
      <c r="DA125" s="168"/>
      <c r="DB125" s="168"/>
    </row>
    <row r="126" spans="1:106" x14ac:dyDescent="0.2">
      <c r="A126" s="7" t="str">
        <f t="shared" si="1"/>
        <v>EWGg_QU_21</v>
      </c>
      <c r="B126" s="5" t="s">
        <v>248</v>
      </c>
      <c r="C126" s="5" t="s">
        <v>646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8">
        <v>237.99120744057544</v>
      </c>
      <c r="CT126" s="8">
        <v>239.5768906637806</v>
      </c>
      <c r="CU126" s="8">
        <v>236.80747781627124</v>
      </c>
      <c r="CV126" s="8">
        <v>234.68137968665766</v>
      </c>
      <c r="CW126" s="8">
        <v>241.57733880620583</v>
      </c>
      <c r="CX126" s="167"/>
      <c r="CY126" s="167"/>
      <c r="CZ126" s="167"/>
      <c r="DA126" s="168"/>
      <c r="DB126" s="168"/>
    </row>
    <row r="127" spans="1:106" x14ac:dyDescent="0.2">
      <c r="A127" s="7" t="str">
        <f t="shared" si="1"/>
        <v>EWGg_QU_22</v>
      </c>
      <c r="B127" s="5" t="s">
        <v>248</v>
      </c>
      <c r="C127" s="5" t="s">
        <v>646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8">
        <v>314.20914085022724</v>
      </c>
      <c r="CT127" s="8">
        <v>317.97017243768653</v>
      </c>
      <c r="CU127" s="8">
        <v>329.53058902070063</v>
      </c>
      <c r="CV127" s="8">
        <v>330.67129111440181</v>
      </c>
      <c r="CW127" s="8">
        <v>328.62466612865035</v>
      </c>
      <c r="CX127" s="167"/>
      <c r="CY127" s="167"/>
      <c r="CZ127" s="167"/>
      <c r="DA127" s="168"/>
      <c r="DB127" s="168"/>
    </row>
    <row r="128" spans="1:106" x14ac:dyDescent="0.2">
      <c r="A128" s="7" t="str">
        <f t="shared" si="1"/>
        <v>EWGg_QU_23</v>
      </c>
      <c r="B128" s="5" t="s">
        <v>248</v>
      </c>
      <c r="C128" s="5" t="s">
        <v>646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8">
        <v>235.25858325546562</v>
      </c>
      <c r="CT128" s="8">
        <v>240.56746347583018</v>
      </c>
      <c r="CU128" s="8">
        <v>244.40418052362887</v>
      </c>
      <c r="CV128" s="8">
        <v>250.2018000165925</v>
      </c>
      <c r="CW128" s="8">
        <v>257.74092555422243</v>
      </c>
      <c r="CX128" s="167"/>
      <c r="CY128" s="167"/>
      <c r="CZ128" s="167"/>
      <c r="DA128" s="168"/>
      <c r="DB128" s="168"/>
    </row>
    <row r="129" spans="1:106" x14ac:dyDescent="0.2">
      <c r="A129" s="7" t="str">
        <f t="shared" si="1"/>
        <v>EWGg_QU_24</v>
      </c>
      <c r="B129" s="5" t="s">
        <v>248</v>
      </c>
      <c r="C129" s="5" t="s">
        <v>646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8">
        <v>257.05378669066806</v>
      </c>
      <c r="CT129" s="8">
        <v>249.24098540041348</v>
      </c>
      <c r="CU129" s="8">
        <v>264.16759219275497</v>
      </c>
      <c r="CV129" s="8">
        <v>270.75251838868479</v>
      </c>
      <c r="CW129" s="8">
        <v>266.19206185886009</v>
      </c>
      <c r="CX129" s="167"/>
      <c r="CY129" s="167"/>
      <c r="CZ129" s="167"/>
      <c r="DA129" s="168"/>
      <c r="DB129" s="168"/>
    </row>
    <row r="130" spans="1:106" x14ac:dyDescent="0.2">
      <c r="A130" s="7" t="str">
        <f t="shared" ref="A130:A193" si="2">CONCATENATE(B130,"_",C130,"_",D130)</f>
        <v>EWGg_QU_25</v>
      </c>
      <c r="B130" s="5" t="s">
        <v>248</v>
      </c>
      <c r="C130" s="5" t="s">
        <v>646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8">
        <v>336.63777776366186</v>
      </c>
      <c r="CT130" s="8">
        <v>358.72129493086896</v>
      </c>
      <c r="CU130" s="8">
        <v>354.58167836661738</v>
      </c>
      <c r="CV130" s="8">
        <v>362.79276677225835</v>
      </c>
      <c r="CW130" s="8">
        <v>359.35282498862631</v>
      </c>
      <c r="CX130" s="167"/>
      <c r="CY130" s="167"/>
      <c r="CZ130" s="167"/>
      <c r="DA130" s="168"/>
      <c r="DB130" s="168"/>
    </row>
    <row r="131" spans="1:106" x14ac:dyDescent="0.2">
      <c r="A131" s="7" t="str">
        <f t="shared" si="2"/>
        <v>EWGg_QU_26</v>
      </c>
      <c r="B131" s="5" t="s">
        <v>248</v>
      </c>
      <c r="C131" s="5" t="s">
        <v>646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8">
        <v>196.36213721426677</v>
      </c>
      <c r="CT131" s="8">
        <v>207.19508935746242</v>
      </c>
      <c r="CU131" s="8">
        <v>204.18983578077015</v>
      </c>
      <c r="CV131" s="8">
        <v>212.25462457620131</v>
      </c>
      <c r="CW131" s="8">
        <v>211.25069270116725</v>
      </c>
      <c r="CX131" s="167"/>
      <c r="CY131" s="167"/>
      <c r="CZ131" s="167"/>
      <c r="DA131" s="168"/>
      <c r="DB131" s="168"/>
    </row>
    <row r="132" spans="1:106" x14ac:dyDescent="0.2">
      <c r="A132" s="7" t="str">
        <f t="shared" si="2"/>
        <v>EWGt_QU_1</v>
      </c>
      <c r="B132" s="5" t="s">
        <v>3651</v>
      </c>
      <c r="C132" s="5" t="s">
        <v>646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8">
        <v>298.25967482122462</v>
      </c>
      <c r="CT132" s="8">
        <v>303.66219624198771</v>
      </c>
      <c r="CU132" s="8">
        <v>305.5727194988408</v>
      </c>
      <c r="CV132" s="8">
        <v>304.1184152372457</v>
      </c>
      <c r="CW132" s="8">
        <v>309.37791651858453</v>
      </c>
      <c r="CX132" s="167"/>
      <c r="CY132" s="167"/>
      <c r="CZ132" s="167"/>
      <c r="DA132" s="168"/>
      <c r="DB132" s="168"/>
    </row>
    <row r="133" spans="1:106" x14ac:dyDescent="0.2">
      <c r="A133" s="7" t="str">
        <f t="shared" si="2"/>
        <v>EWGt_QU_2</v>
      </c>
      <c r="B133" s="5" t="s">
        <v>3651</v>
      </c>
      <c r="C133" s="5" t="s">
        <v>646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8">
        <v>210.2235906755607</v>
      </c>
      <c r="CT133" s="8">
        <v>213.77032739032441</v>
      </c>
      <c r="CU133" s="8">
        <v>211.19192063716591</v>
      </c>
      <c r="CV133" s="8">
        <v>214.17581153176516</v>
      </c>
      <c r="CW133" s="8">
        <v>216.58957808287909</v>
      </c>
      <c r="CX133" s="167"/>
      <c r="CY133" s="167"/>
      <c r="CZ133" s="167"/>
      <c r="DA133" s="168"/>
      <c r="DB133" s="168"/>
    </row>
    <row r="134" spans="1:106" x14ac:dyDescent="0.2">
      <c r="A134" s="7" t="str">
        <f t="shared" si="2"/>
        <v>EWGt_QU_3</v>
      </c>
      <c r="B134" s="5" t="s">
        <v>3651</v>
      </c>
      <c r="C134" s="5" t="s">
        <v>646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8">
        <v>234.88936725045158</v>
      </c>
      <c r="CT134" s="8">
        <v>237.75101182482308</v>
      </c>
      <c r="CU134" s="8">
        <v>244.76031008653089</v>
      </c>
      <c r="CV134" s="8">
        <v>242.44043221347965</v>
      </c>
      <c r="CW134" s="8">
        <v>244.83529741131105</v>
      </c>
      <c r="CX134" s="167"/>
      <c r="CY134" s="167"/>
      <c r="CZ134" s="167"/>
      <c r="DA134" s="168"/>
      <c r="DB134" s="168"/>
    </row>
    <row r="135" spans="1:106" x14ac:dyDescent="0.2">
      <c r="A135" s="7" t="str">
        <f t="shared" si="2"/>
        <v>EWGt_QU_4</v>
      </c>
      <c r="B135" s="5" t="s">
        <v>3651</v>
      </c>
      <c r="C135" s="5" t="s">
        <v>646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8">
        <v>214.28570228867994</v>
      </c>
      <c r="CT135" s="8">
        <v>218.97215580435474</v>
      </c>
      <c r="CU135" s="8">
        <v>221.50989373364948</v>
      </c>
      <c r="CV135" s="8">
        <v>228.58665224560696</v>
      </c>
      <c r="CW135" s="8">
        <v>230.3523872479588</v>
      </c>
      <c r="CX135" s="167"/>
      <c r="CY135" s="167"/>
      <c r="CZ135" s="167"/>
      <c r="DA135" s="168"/>
      <c r="DB135" s="168"/>
    </row>
    <row r="136" spans="1:106" x14ac:dyDescent="0.2">
      <c r="A136" s="7" t="str">
        <f t="shared" si="2"/>
        <v>EWGt_QU_5</v>
      </c>
      <c r="B136" s="5" t="s">
        <v>3651</v>
      </c>
      <c r="C136" s="5" t="s">
        <v>646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8">
        <v>293.88307858532499</v>
      </c>
      <c r="CT136" s="8">
        <v>305.54191173594035</v>
      </c>
      <c r="CU136" s="8">
        <v>314.18368293138576</v>
      </c>
      <c r="CV136" s="8">
        <v>319.27524053540941</v>
      </c>
      <c r="CW136" s="8">
        <v>307.72956411847798</v>
      </c>
      <c r="CX136" s="167"/>
      <c r="CY136" s="167"/>
      <c r="CZ136" s="167"/>
      <c r="DA136" s="168"/>
      <c r="DB136" s="168"/>
    </row>
    <row r="137" spans="1:106" x14ac:dyDescent="0.2">
      <c r="A137" s="7" t="str">
        <f t="shared" si="2"/>
        <v>EWGt_QU_6</v>
      </c>
      <c r="B137" s="5" t="s">
        <v>3651</v>
      </c>
      <c r="C137" s="5" t="s">
        <v>646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8">
        <v>261.45132588543709</v>
      </c>
      <c r="CT137" s="8">
        <v>271.8559474425515</v>
      </c>
      <c r="CU137" s="8">
        <v>269.99063402624233</v>
      </c>
      <c r="CV137" s="8">
        <v>279.55516025175888</v>
      </c>
      <c r="CW137" s="8">
        <v>277.31115059338123</v>
      </c>
      <c r="CX137" s="167"/>
      <c r="CY137" s="167"/>
      <c r="CZ137" s="167"/>
      <c r="DA137" s="168"/>
      <c r="DB137" s="168"/>
    </row>
    <row r="138" spans="1:106" x14ac:dyDescent="0.2">
      <c r="A138" s="7" t="str">
        <f t="shared" si="2"/>
        <v>EWGt_QU_7</v>
      </c>
      <c r="B138" s="5" t="s">
        <v>3651</v>
      </c>
      <c r="C138" s="5" t="s">
        <v>646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8">
        <v>262.39764561397118</v>
      </c>
      <c r="CT138" s="8">
        <v>273.76372155553696</v>
      </c>
      <c r="CU138" s="8">
        <v>279.68691563213889</v>
      </c>
      <c r="CV138" s="8">
        <v>280.29954253483902</v>
      </c>
      <c r="CW138" s="8">
        <v>285.98041360431273</v>
      </c>
      <c r="CX138" s="167"/>
      <c r="CY138" s="167"/>
      <c r="CZ138" s="167"/>
      <c r="DA138" s="168"/>
      <c r="DB138" s="168"/>
    </row>
    <row r="139" spans="1:106" x14ac:dyDescent="0.2">
      <c r="A139" s="7" t="str">
        <f t="shared" si="2"/>
        <v>EWGt_QU_8</v>
      </c>
      <c r="B139" s="5" t="s">
        <v>3651</v>
      </c>
      <c r="C139" s="5" t="s">
        <v>646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8">
        <v>200.14934291706604</v>
      </c>
      <c r="CT139" s="8">
        <v>206.08626213476188</v>
      </c>
      <c r="CU139" s="8">
        <v>211.4073689144102</v>
      </c>
      <c r="CV139" s="8">
        <v>206.47397432973585</v>
      </c>
      <c r="CW139" s="8">
        <v>207.39296792033207</v>
      </c>
      <c r="CX139" s="167"/>
      <c r="CY139" s="167"/>
      <c r="CZ139" s="167"/>
      <c r="DA139" s="168"/>
      <c r="DB139" s="168"/>
    </row>
    <row r="140" spans="1:106" x14ac:dyDescent="0.2">
      <c r="A140" s="7" t="str">
        <f t="shared" si="2"/>
        <v>EWGt_QU_9</v>
      </c>
      <c r="B140" s="5" t="s">
        <v>3651</v>
      </c>
      <c r="C140" s="5" t="s">
        <v>646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8">
        <v>351.93574488001389</v>
      </c>
      <c r="CT140" s="8">
        <v>357.50359937311498</v>
      </c>
      <c r="CU140" s="8">
        <v>361.30772699979923</v>
      </c>
      <c r="CV140" s="8">
        <v>372.86283772403311</v>
      </c>
      <c r="CW140" s="8">
        <v>367.68402260605166</v>
      </c>
      <c r="CX140" s="167"/>
      <c r="CY140" s="167"/>
      <c r="CZ140" s="167"/>
      <c r="DA140" s="168"/>
      <c r="DB140" s="168"/>
    </row>
    <row r="141" spans="1:106" x14ac:dyDescent="0.2">
      <c r="A141" s="7" t="str">
        <f t="shared" si="2"/>
        <v>EWGt_QU_10</v>
      </c>
      <c r="B141" s="5" t="s">
        <v>3651</v>
      </c>
      <c r="C141" s="5" t="s">
        <v>646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8">
        <v>239.33386641294345</v>
      </c>
      <c r="CT141" s="8">
        <v>241.0987198731705</v>
      </c>
      <c r="CU141" s="8">
        <v>246.01361574934018</v>
      </c>
      <c r="CV141" s="8">
        <v>247.21919382003748</v>
      </c>
      <c r="CW141" s="8">
        <v>251.09246637465259</v>
      </c>
      <c r="CX141" s="167"/>
      <c r="CY141" s="167"/>
      <c r="CZ141" s="167"/>
      <c r="DA141" s="168"/>
      <c r="DB141" s="168"/>
    </row>
    <row r="142" spans="1:106" x14ac:dyDescent="0.2">
      <c r="A142" s="7" t="str">
        <f t="shared" si="2"/>
        <v>EWGt_QU_11</v>
      </c>
      <c r="B142" s="5" t="s">
        <v>3651</v>
      </c>
      <c r="C142" s="5" t="s">
        <v>646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8">
        <v>191.55651395040388</v>
      </c>
      <c r="CT142" s="8">
        <v>197.32920115301627</v>
      </c>
      <c r="CU142" s="8">
        <v>195.74314089463206</v>
      </c>
      <c r="CV142" s="8">
        <v>200.11485557446335</v>
      </c>
      <c r="CW142" s="8">
        <v>202.65007427854539</v>
      </c>
      <c r="CX142" s="167"/>
      <c r="CY142" s="167"/>
      <c r="CZ142" s="167"/>
      <c r="DA142" s="168"/>
      <c r="DB142" s="168"/>
    </row>
    <row r="143" spans="1:106" x14ac:dyDescent="0.2">
      <c r="A143" s="7" t="str">
        <f t="shared" si="2"/>
        <v>EWGt_QU_12</v>
      </c>
      <c r="B143" s="5" t="s">
        <v>3651</v>
      </c>
      <c r="C143" s="5" t="s">
        <v>646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8">
        <v>275.15438433502334</v>
      </c>
      <c r="CT143" s="8">
        <v>267.85961517120654</v>
      </c>
      <c r="CU143" s="8">
        <v>283.54957107876322</v>
      </c>
      <c r="CV143" s="8">
        <v>290.53911335610337</v>
      </c>
      <c r="CW143" s="8">
        <v>285.57950424475513</v>
      </c>
      <c r="CX143" s="167"/>
      <c r="CY143" s="167"/>
      <c r="CZ143" s="167"/>
      <c r="DA143" s="168"/>
      <c r="DB143" s="168"/>
    </row>
    <row r="144" spans="1:106" x14ac:dyDescent="0.2">
      <c r="A144" s="7" t="str">
        <f t="shared" si="2"/>
        <v>EWGt_QU_13</v>
      </c>
      <c r="B144" s="5" t="s">
        <v>3651</v>
      </c>
      <c r="C144" s="5" t="s">
        <v>646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8">
        <v>208.88513476351798</v>
      </c>
      <c r="CT144" s="8">
        <v>216.31316331628648</v>
      </c>
      <c r="CU144" s="8">
        <v>215.95018325775311</v>
      </c>
      <c r="CV144" s="8">
        <v>219.28239245309729</v>
      </c>
      <c r="CW144" s="8">
        <v>214.89801425617071</v>
      </c>
      <c r="CX144" s="167"/>
      <c r="CY144" s="167"/>
      <c r="CZ144" s="167"/>
      <c r="DA144" s="168"/>
      <c r="DB144" s="168"/>
    </row>
    <row r="145" spans="1:106" x14ac:dyDescent="0.2">
      <c r="A145" s="7" t="str">
        <f t="shared" si="2"/>
        <v>EWGt_QU_14</v>
      </c>
      <c r="B145" s="5" t="s">
        <v>3651</v>
      </c>
      <c r="C145" s="5" t="s">
        <v>646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8">
        <v>211.15213717968965</v>
      </c>
      <c r="CT145" s="8">
        <v>218.91294903897113</v>
      </c>
      <c r="CU145" s="8">
        <v>227.72976913640926</v>
      </c>
      <c r="CV145" s="8">
        <v>223.40206936402066</v>
      </c>
      <c r="CW145" s="8">
        <v>222.97585813381932</v>
      </c>
      <c r="CX145" s="167"/>
      <c r="CY145" s="167"/>
      <c r="CZ145" s="167"/>
      <c r="DA145" s="168"/>
      <c r="DB145" s="168"/>
    </row>
    <row r="146" spans="1:106" x14ac:dyDescent="0.2">
      <c r="A146" s="7" t="str">
        <f t="shared" si="2"/>
        <v>EWGt_QU_15</v>
      </c>
      <c r="B146" s="5" t="s">
        <v>3651</v>
      </c>
      <c r="C146" s="5" t="s">
        <v>646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8">
        <v>227.4659222349905</v>
      </c>
      <c r="CT146" s="8">
        <v>229.19204039455963</v>
      </c>
      <c r="CU146" s="8">
        <v>232.45868231724432</v>
      </c>
      <c r="CV146" s="8">
        <v>240.50072582592134</v>
      </c>
      <c r="CW146" s="8">
        <v>238.15335416204243</v>
      </c>
      <c r="CX146" s="167"/>
      <c r="CY146" s="167"/>
      <c r="CZ146" s="167"/>
      <c r="DA146" s="168"/>
      <c r="DB146" s="168"/>
    </row>
    <row r="147" spans="1:106" x14ac:dyDescent="0.2">
      <c r="A147" s="7" t="str">
        <f t="shared" si="2"/>
        <v>EWGt_QU_16</v>
      </c>
      <c r="B147" s="5" t="s">
        <v>3651</v>
      </c>
      <c r="C147" s="5" t="s">
        <v>646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8">
        <v>253.75633510731177</v>
      </c>
      <c r="CT147" s="8">
        <v>264.29192041376263</v>
      </c>
      <c r="CU147" s="8">
        <v>266.44406049202428</v>
      </c>
      <c r="CV147" s="8">
        <v>263.30603954549633</v>
      </c>
      <c r="CW147" s="8">
        <v>273.00827320996234</v>
      </c>
      <c r="CX147" s="167"/>
      <c r="CY147" s="167"/>
      <c r="CZ147" s="167"/>
      <c r="DA147" s="168"/>
      <c r="DB147" s="168"/>
    </row>
    <row r="148" spans="1:106" x14ac:dyDescent="0.2">
      <c r="A148" s="7" t="str">
        <f t="shared" si="2"/>
        <v>EWGt_QU_17</v>
      </c>
      <c r="B148" s="5" t="s">
        <v>3651</v>
      </c>
      <c r="C148" s="5" t="s">
        <v>646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8">
        <v>236.93695333525869</v>
      </c>
      <c r="CT148" s="8">
        <v>245.8620471416248</v>
      </c>
      <c r="CU148" s="8">
        <v>245.48929334505974</v>
      </c>
      <c r="CV148" s="8">
        <v>248.51839798998597</v>
      </c>
      <c r="CW148" s="8">
        <v>251.30826349389238</v>
      </c>
      <c r="CX148" s="167"/>
      <c r="CY148" s="167"/>
      <c r="CZ148" s="167"/>
      <c r="DA148" s="168"/>
      <c r="DB148" s="168"/>
    </row>
    <row r="149" spans="1:106" x14ac:dyDescent="0.2">
      <c r="A149" s="7" t="str">
        <f t="shared" si="2"/>
        <v>EWGt_QU_18</v>
      </c>
      <c r="B149" s="5" t="s">
        <v>3651</v>
      </c>
      <c r="C149" s="5" t="s">
        <v>646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8">
        <v>253.24675318976904</v>
      </c>
      <c r="CT149" s="8">
        <v>253.34471787272261</v>
      </c>
      <c r="CU149" s="8">
        <v>252.19707859080808</v>
      </c>
      <c r="CV149" s="8">
        <v>261.23083514379795</v>
      </c>
      <c r="CW149" s="8">
        <v>265.31855911948901</v>
      </c>
      <c r="CX149" s="167"/>
      <c r="CY149" s="167"/>
      <c r="CZ149" s="167"/>
      <c r="DA149" s="168"/>
      <c r="DB149" s="168"/>
    </row>
    <row r="150" spans="1:106" x14ac:dyDescent="0.2">
      <c r="A150" s="7" t="str">
        <f t="shared" si="2"/>
        <v>EWGt_QU_19</v>
      </c>
      <c r="B150" s="5" t="s">
        <v>3651</v>
      </c>
      <c r="C150" s="5" t="s">
        <v>646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8">
        <v>218.97587487846991</v>
      </c>
      <c r="CT150" s="8">
        <v>224.34981579027681</v>
      </c>
      <c r="CU150" s="8">
        <v>227.85220335577026</v>
      </c>
      <c r="CV150" s="8">
        <v>227.57613754144538</v>
      </c>
      <c r="CW150" s="8">
        <v>229.90075723822417</v>
      </c>
      <c r="CX150" s="167"/>
      <c r="CY150" s="167"/>
      <c r="CZ150" s="167"/>
      <c r="DA150" s="168"/>
      <c r="DB150" s="168"/>
    </row>
    <row r="151" spans="1:106" x14ac:dyDescent="0.2">
      <c r="A151" s="7" t="str">
        <f t="shared" si="2"/>
        <v>EWGt_QU_20</v>
      </c>
      <c r="B151" s="5" t="s">
        <v>3651</v>
      </c>
      <c r="C151" s="5" t="s">
        <v>646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8">
        <v>230.10187996611947</v>
      </c>
      <c r="CT151" s="8">
        <v>236.23031039666444</v>
      </c>
      <c r="CU151" s="8">
        <v>238.58989756164215</v>
      </c>
      <c r="CV151" s="8">
        <v>238.81897921751226</v>
      </c>
      <c r="CW151" s="8">
        <v>240.60955272152782</v>
      </c>
      <c r="CX151" s="167"/>
      <c r="CY151" s="167"/>
      <c r="CZ151" s="167"/>
      <c r="DA151" s="168"/>
      <c r="DB151" s="168"/>
    </row>
    <row r="152" spans="1:106" x14ac:dyDescent="0.2">
      <c r="A152" s="7" t="str">
        <f t="shared" si="2"/>
        <v>EWGt_QU_21</v>
      </c>
      <c r="B152" s="5" t="s">
        <v>3651</v>
      </c>
      <c r="C152" s="5" t="s">
        <v>646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8">
        <v>238.93002009973947</v>
      </c>
      <c r="CT152" s="8">
        <v>238.4961563315442</v>
      </c>
      <c r="CU152" s="8">
        <v>233.16368417316161</v>
      </c>
      <c r="CV152" s="8">
        <v>231.00668280355646</v>
      </c>
      <c r="CW152" s="8">
        <v>238.05975467937714</v>
      </c>
      <c r="CX152" s="167"/>
      <c r="CY152" s="167"/>
      <c r="CZ152" s="167"/>
      <c r="DA152" s="168"/>
      <c r="DB152" s="168"/>
    </row>
    <row r="153" spans="1:106" x14ac:dyDescent="0.2">
      <c r="A153" s="7" t="str">
        <f t="shared" si="2"/>
        <v>EWGt_QU_22</v>
      </c>
      <c r="B153" s="5" t="s">
        <v>3651</v>
      </c>
      <c r="C153" s="5" t="s">
        <v>646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8">
        <v>314.09952640502831</v>
      </c>
      <c r="CT153" s="8">
        <v>314.96099081343579</v>
      </c>
      <c r="CU153" s="8">
        <v>322.20602897456092</v>
      </c>
      <c r="CV153" s="8">
        <v>323.70673231555048</v>
      </c>
      <c r="CW153" s="8">
        <v>321.95751840608818</v>
      </c>
      <c r="CX153" s="167"/>
      <c r="CY153" s="167"/>
      <c r="CZ153" s="167"/>
      <c r="DA153" s="168"/>
      <c r="DB153" s="168"/>
    </row>
    <row r="154" spans="1:106" x14ac:dyDescent="0.2">
      <c r="A154" s="7" t="str">
        <f t="shared" si="2"/>
        <v>EWGt_QU_23</v>
      </c>
      <c r="B154" s="5" t="s">
        <v>3651</v>
      </c>
      <c r="C154" s="5" t="s">
        <v>646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8">
        <v>237.91191928920762</v>
      </c>
      <c r="CT154" s="8">
        <v>241.21671408649195</v>
      </c>
      <c r="CU154" s="8">
        <v>241.77068100690065</v>
      </c>
      <c r="CV154" s="8">
        <v>247.24291083872077</v>
      </c>
      <c r="CW154" s="8">
        <v>254.24367396649049</v>
      </c>
      <c r="CX154" s="167"/>
      <c r="CY154" s="167"/>
      <c r="CZ154" s="167"/>
      <c r="DA154" s="168"/>
      <c r="DB154" s="168"/>
    </row>
    <row r="155" spans="1:106" x14ac:dyDescent="0.2">
      <c r="A155" s="7" t="str">
        <f t="shared" si="2"/>
        <v>EWGt_QU_24</v>
      </c>
      <c r="B155" s="5" t="s">
        <v>3651</v>
      </c>
      <c r="C155" s="5" t="s">
        <v>646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8">
        <v>255.99091681652348</v>
      </c>
      <c r="CT155" s="8">
        <v>246.08299310035008</v>
      </c>
      <c r="CU155" s="8">
        <v>257.83002564072325</v>
      </c>
      <c r="CV155" s="8">
        <v>264.58171925572861</v>
      </c>
      <c r="CW155" s="8">
        <v>260.15042454607897</v>
      </c>
      <c r="CX155" s="167"/>
      <c r="CY155" s="167"/>
      <c r="CZ155" s="167"/>
      <c r="DA155" s="168"/>
      <c r="DB155" s="168"/>
    </row>
    <row r="156" spans="1:106" x14ac:dyDescent="0.2">
      <c r="A156" s="7" t="str">
        <f t="shared" si="2"/>
        <v>EWGt_QU_25</v>
      </c>
      <c r="B156" s="5" t="s">
        <v>3651</v>
      </c>
      <c r="C156" s="5" t="s">
        <v>646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8">
        <v>337.88442791277049</v>
      </c>
      <c r="CT156" s="8">
        <v>355.61625064030414</v>
      </c>
      <c r="CU156" s="8">
        <v>346.44437347280711</v>
      </c>
      <c r="CV156" s="8">
        <v>353.62630480381694</v>
      </c>
      <c r="CW156" s="8">
        <v>351.05219593139225</v>
      </c>
      <c r="CX156" s="167"/>
      <c r="CY156" s="167"/>
      <c r="CZ156" s="167"/>
      <c r="DA156" s="168"/>
      <c r="DB156" s="168"/>
    </row>
    <row r="157" spans="1:106" x14ac:dyDescent="0.2">
      <c r="A157" s="7" t="str">
        <f t="shared" si="2"/>
        <v>EWGt_QU_26</v>
      </c>
      <c r="B157" s="5" t="s">
        <v>3651</v>
      </c>
      <c r="C157" s="5" t="s">
        <v>646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8">
        <v>197.21682338831553</v>
      </c>
      <c r="CT157" s="8">
        <v>206.22061414690148</v>
      </c>
      <c r="CU157" s="8">
        <v>200.88443020251833</v>
      </c>
      <c r="CV157" s="8">
        <v>209.08688619056329</v>
      </c>
      <c r="CW157" s="8">
        <v>208.41757726625306</v>
      </c>
      <c r="CX157" s="167"/>
      <c r="CY157" s="167"/>
      <c r="CZ157" s="167"/>
      <c r="DA157" s="168"/>
      <c r="DB157" s="168"/>
    </row>
    <row r="158" spans="1:106" x14ac:dyDescent="0.2">
      <c r="A158" s="7" t="str">
        <f t="shared" si="2"/>
        <v>EWGm_QU_1</v>
      </c>
      <c r="B158" s="5" t="s">
        <v>247</v>
      </c>
      <c r="C158" s="5" t="s">
        <v>646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8">
        <v>294.31114501215944</v>
      </c>
      <c r="CT158" s="8">
        <v>297.33017720822187</v>
      </c>
      <c r="CU158" s="8">
        <v>295.70652388262346</v>
      </c>
      <c r="CV158" s="8">
        <v>294.55116087582587</v>
      </c>
      <c r="CW158" s="8">
        <v>297.73235818022033</v>
      </c>
      <c r="CX158" s="167"/>
      <c r="CY158" s="167"/>
      <c r="CZ158" s="167"/>
      <c r="DA158" s="168"/>
      <c r="DB158" s="168"/>
    </row>
    <row r="159" spans="1:106" x14ac:dyDescent="0.2">
      <c r="A159" s="7" t="str">
        <f t="shared" si="2"/>
        <v>EWGm_QU_2</v>
      </c>
      <c r="B159" s="5" t="s">
        <v>247</v>
      </c>
      <c r="C159" s="5" t="s">
        <v>646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8">
        <v>208.76201030629576</v>
      </c>
      <c r="CT159" s="8">
        <v>210.75202401593751</v>
      </c>
      <c r="CU159" s="8">
        <v>205.92762222877616</v>
      </c>
      <c r="CV159" s="8">
        <v>208.67766641066683</v>
      </c>
      <c r="CW159" s="8">
        <v>210.33607109613507</v>
      </c>
      <c r="CX159" s="167"/>
      <c r="CY159" s="167"/>
      <c r="CZ159" s="167"/>
      <c r="DA159" s="168"/>
      <c r="DB159" s="168"/>
    </row>
    <row r="160" spans="1:106" x14ac:dyDescent="0.2">
      <c r="A160" s="7" t="str">
        <f t="shared" si="2"/>
        <v>EWGm_QU_3</v>
      </c>
      <c r="B160" s="5" t="s">
        <v>247</v>
      </c>
      <c r="C160" s="5" t="s">
        <v>646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8">
        <v>233.16397490188382</v>
      </c>
      <c r="CT160" s="8">
        <v>233.75525931798285</v>
      </c>
      <c r="CU160" s="8">
        <v>238.06438098304713</v>
      </c>
      <c r="CV160" s="8">
        <v>235.06034089872449</v>
      </c>
      <c r="CW160" s="8">
        <v>236.90493721536149</v>
      </c>
      <c r="CX160" s="167"/>
      <c r="CY160" s="167"/>
      <c r="CZ160" s="167"/>
      <c r="DA160" s="168"/>
      <c r="DB160" s="168"/>
    </row>
    <row r="161" spans="1:106" x14ac:dyDescent="0.2">
      <c r="A161" s="7" t="str">
        <f t="shared" si="2"/>
        <v>EWGm_QU_4</v>
      </c>
      <c r="B161" s="5" t="s">
        <v>247</v>
      </c>
      <c r="C161" s="5" t="s">
        <v>646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8">
        <v>221.78397739767206</v>
      </c>
      <c r="CT161" s="8">
        <v>225.25339159376045</v>
      </c>
      <c r="CU161" s="8">
        <v>225.35703394677412</v>
      </c>
      <c r="CV161" s="8">
        <v>232.24787615946306</v>
      </c>
      <c r="CW161" s="8">
        <v>233.3070391062011</v>
      </c>
      <c r="CX161" s="167"/>
      <c r="CY161" s="167"/>
      <c r="CZ161" s="167"/>
      <c r="DA161" s="168"/>
      <c r="DB161" s="168"/>
    </row>
    <row r="162" spans="1:106" x14ac:dyDescent="0.2">
      <c r="A162" s="7" t="str">
        <f t="shared" si="2"/>
        <v>EWGm_QU_5</v>
      </c>
      <c r="B162" s="5" t="s">
        <v>247</v>
      </c>
      <c r="C162" s="5" t="s">
        <v>646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8">
        <v>281.62257849037081</v>
      </c>
      <c r="CT162" s="8">
        <v>291.42258120645488</v>
      </c>
      <c r="CU162" s="8">
        <v>295.45672610102349</v>
      </c>
      <c r="CV162" s="8">
        <v>298.31989991053069</v>
      </c>
      <c r="CW162" s="8">
        <v>288.88041082656889</v>
      </c>
      <c r="CX162" s="167"/>
      <c r="CY162" s="167"/>
      <c r="CZ162" s="167"/>
      <c r="DA162" s="168"/>
      <c r="DB162" s="168"/>
    </row>
    <row r="163" spans="1:106" x14ac:dyDescent="0.2">
      <c r="A163" s="7" t="str">
        <f t="shared" si="2"/>
        <v>EWGm_QU_6</v>
      </c>
      <c r="B163" s="5" t="s">
        <v>247</v>
      </c>
      <c r="C163" s="5" t="s">
        <v>646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8">
        <v>266.97508235146972</v>
      </c>
      <c r="CT163" s="8">
        <v>273.85718647862694</v>
      </c>
      <c r="CU163" s="8">
        <v>267.23972978513956</v>
      </c>
      <c r="CV163" s="8">
        <v>278.83813255982244</v>
      </c>
      <c r="CW163" s="8">
        <v>273.68106192275906</v>
      </c>
      <c r="CX163" s="167"/>
      <c r="CY163" s="167"/>
      <c r="CZ163" s="167"/>
      <c r="DA163" s="168"/>
      <c r="DB163" s="168"/>
    </row>
    <row r="164" spans="1:106" x14ac:dyDescent="0.2">
      <c r="A164" s="7" t="str">
        <f t="shared" si="2"/>
        <v>EWGm_QU_7</v>
      </c>
      <c r="B164" s="5" t="s">
        <v>247</v>
      </c>
      <c r="C164" s="5" t="s">
        <v>646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8">
        <v>256.79462425412788</v>
      </c>
      <c r="CT164" s="8">
        <v>264.66120311876972</v>
      </c>
      <c r="CU164" s="8">
        <v>268.16373198534291</v>
      </c>
      <c r="CV164" s="8">
        <v>266.798113274662</v>
      </c>
      <c r="CW164" s="8">
        <v>273.73057147723199</v>
      </c>
      <c r="CX164" s="167"/>
      <c r="CY164" s="167"/>
      <c r="CZ164" s="167"/>
      <c r="DA164" s="168"/>
      <c r="DB164" s="168"/>
    </row>
    <row r="165" spans="1:106" x14ac:dyDescent="0.2">
      <c r="A165" s="7" t="str">
        <f t="shared" si="2"/>
        <v>EWGm_QU_8</v>
      </c>
      <c r="B165" s="5" t="s">
        <v>247</v>
      </c>
      <c r="C165" s="5" t="s">
        <v>646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8">
        <v>201.37465035894769</v>
      </c>
      <c r="CT165" s="8">
        <v>205.67686336061698</v>
      </c>
      <c r="CU165" s="8">
        <v>208.99968876047424</v>
      </c>
      <c r="CV165" s="8">
        <v>203.93543732569569</v>
      </c>
      <c r="CW165" s="8">
        <v>204.62981511004631</v>
      </c>
      <c r="CX165" s="167"/>
      <c r="CY165" s="167"/>
      <c r="CZ165" s="167"/>
      <c r="DA165" s="168"/>
      <c r="DB165" s="168"/>
    </row>
    <row r="166" spans="1:106" x14ac:dyDescent="0.2">
      <c r="A166" s="7" t="str">
        <f t="shared" si="2"/>
        <v>EWGm_QU_9</v>
      </c>
      <c r="B166" s="5" t="s">
        <v>247</v>
      </c>
      <c r="C166" s="5" t="s">
        <v>646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8">
        <v>353.44719926192255</v>
      </c>
      <c r="CT166" s="8">
        <v>355.80712878580647</v>
      </c>
      <c r="CU166" s="8">
        <v>356.12473557140771</v>
      </c>
      <c r="CV166" s="8">
        <v>366.79270666586547</v>
      </c>
      <c r="CW166" s="8">
        <v>360.58977389072925</v>
      </c>
      <c r="CX166" s="167"/>
      <c r="CY166" s="167"/>
      <c r="CZ166" s="167"/>
      <c r="DA166" s="168"/>
      <c r="DB166" s="168"/>
    </row>
    <row r="167" spans="1:106" x14ac:dyDescent="0.2">
      <c r="A167" s="7" t="str">
        <f t="shared" si="2"/>
        <v>EWGm_QU_10</v>
      </c>
      <c r="B167" s="5" t="s">
        <v>247</v>
      </c>
      <c r="C167" s="5" t="s">
        <v>646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8">
        <v>237.57954772344269</v>
      </c>
      <c r="CT167" s="8">
        <v>237.76345998610418</v>
      </c>
      <c r="CU167" s="8">
        <v>239.95329638032166</v>
      </c>
      <c r="CV167" s="8">
        <v>240.54300182220558</v>
      </c>
      <c r="CW167" s="8">
        <v>243.65774333662858</v>
      </c>
      <c r="CX167" s="167"/>
      <c r="CY167" s="167"/>
      <c r="CZ167" s="167"/>
      <c r="DA167" s="168"/>
      <c r="DB167" s="168"/>
    </row>
    <row r="168" spans="1:106" x14ac:dyDescent="0.2">
      <c r="A168" s="7" t="str">
        <f t="shared" si="2"/>
        <v>EWGm_QU_11</v>
      </c>
      <c r="B168" s="5" t="s">
        <v>247</v>
      </c>
      <c r="C168" s="5" t="s">
        <v>646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8">
        <v>190.63520988597494</v>
      </c>
      <c r="CT168" s="8">
        <v>194.48472496560632</v>
      </c>
      <c r="CU168" s="8">
        <v>190.71048026641662</v>
      </c>
      <c r="CV168" s="8">
        <v>194.13471131732555</v>
      </c>
      <c r="CW168" s="8">
        <v>196.21401872213522</v>
      </c>
      <c r="CX168" s="167"/>
      <c r="CY168" s="167"/>
      <c r="CZ168" s="167"/>
      <c r="DA168" s="168"/>
      <c r="DB168" s="168"/>
    </row>
    <row r="169" spans="1:106" x14ac:dyDescent="0.2">
      <c r="A169" s="7" t="str">
        <f t="shared" si="2"/>
        <v>EWGm_QU_12</v>
      </c>
      <c r="B169" s="5" t="s">
        <v>247</v>
      </c>
      <c r="C169" s="5" t="s">
        <v>646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8">
        <v>274.40780866336752</v>
      </c>
      <c r="CT169" s="8">
        <v>263.97783059721621</v>
      </c>
      <c r="CU169" s="8">
        <v>276.42241462886119</v>
      </c>
      <c r="CV169" s="8">
        <v>281.87330909058142</v>
      </c>
      <c r="CW169" s="8">
        <v>276.16095664159144</v>
      </c>
      <c r="CX169" s="167"/>
      <c r="CY169" s="167"/>
      <c r="CZ169" s="167"/>
      <c r="DA169" s="168"/>
      <c r="DB169" s="168"/>
    </row>
    <row r="170" spans="1:106" x14ac:dyDescent="0.2">
      <c r="A170" s="7" t="str">
        <f t="shared" si="2"/>
        <v>EWGm_QU_13</v>
      </c>
      <c r="B170" s="5" t="s">
        <v>247</v>
      </c>
      <c r="C170" s="5" t="s">
        <v>646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8">
        <v>209.47222713908985</v>
      </c>
      <c r="CT170" s="8">
        <v>215.53408288094644</v>
      </c>
      <c r="CU170" s="8">
        <v>213.03419056981005</v>
      </c>
      <c r="CV170" s="8">
        <v>215.31064947407071</v>
      </c>
      <c r="CW170" s="8">
        <v>210.25449432851485</v>
      </c>
      <c r="CX170" s="167"/>
      <c r="CY170" s="167"/>
      <c r="CZ170" s="167"/>
      <c r="DA170" s="168"/>
      <c r="DB170" s="168"/>
    </row>
    <row r="171" spans="1:106" x14ac:dyDescent="0.2">
      <c r="A171" s="7" t="str">
        <f t="shared" si="2"/>
        <v>EWGm_QU_14</v>
      </c>
      <c r="B171" s="5" t="s">
        <v>247</v>
      </c>
      <c r="C171" s="5" t="s">
        <v>646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8">
        <v>208.13310865277072</v>
      </c>
      <c r="CT171" s="8">
        <v>213.74605853390003</v>
      </c>
      <c r="CU171" s="8">
        <v>219.80746770503964</v>
      </c>
      <c r="CV171" s="8">
        <v>215.39231988515274</v>
      </c>
      <c r="CW171" s="8">
        <v>214.45753482811668</v>
      </c>
      <c r="CX171" s="167"/>
      <c r="CY171" s="167"/>
      <c r="CZ171" s="167"/>
      <c r="DA171" s="168"/>
      <c r="DB171" s="168"/>
    </row>
    <row r="172" spans="1:106" x14ac:dyDescent="0.2">
      <c r="A172" s="7" t="str">
        <f t="shared" si="2"/>
        <v>EWGm_QU_15</v>
      </c>
      <c r="B172" s="5" t="s">
        <v>247</v>
      </c>
      <c r="C172" s="5" t="s">
        <v>646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8">
        <v>225.87152394010533</v>
      </c>
      <c r="CT172" s="8">
        <v>225.30008727677065</v>
      </c>
      <c r="CU172" s="8">
        <v>225.0741752969852</v>
      </c>
      <c r="CV172" s="8">
        <v>233.05692067768692</v>
      </c>
      <c r="CW172" s="8">
        <v>230.7103122136055</v>
      </c>
      <c r="CX172" s="167"/>
      <c r="CY172" s="167"/>
      <c r="CZ172" s="167"/>
      <c r="DA172" s="168"/>
      <c r="DB172" s="168"/>
    </row>
    <row r="173" spans="1:106" x14ac:dyDescent="0.2">
      <c r="A173" s="7" t="str">
        <f t="shared" si="2"/>
        <v>EWGm_QU_16</v>
      </c>
      <c r="B173" s="5" t="s">
        <v>247</v>
      </c>
      <c r="C173" s="5" t="s">
        <v>646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8">
        <v>253.21221765112378</v>
      </c>
      <c r="CT173" s="8">
        <v>261.64913855574656</v>
      </c>
      <c r="CU173" s="8">
        <v>260.82934851005496</v>
      </c>
      <c r="CV173" s="8">
        <v>257.59769855692446</v>
      </c>
      <c r="CW173" s="8">
        <v>266.76173610583936</v>
      </c>
      <c r="CX173" s="167"/>
      <c r="CY173" s="167"/>
      <c r="CZ173" s="167"/>
      <c r="DA173" s="168"/>
      <c r="DB173" s="168"/>
    </row>
    <row r="174" spans="1:106" x14ac:dyDescent="0.2">
      <c r="A174" s="7" t="str">
        <f t="shared" si="2"/>
        <v>EWGm_QU_17</v>
      </c>
      <c r="B174" s="5" t="s">
        <v>247</v>
      </c>
      <c r="C174" s="5" t="s">
        <v>646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8">
        <v>234.75641541175406</v>
      </c>
      <c r="CT174" s="8">
        <v>242.20174503891258</v>
      </c>
      <c r="CU174" s="8">
        <v>239.59224507117898</v>
      </c>
      <c r="CV174" s="8">
        <v>241.97762939018244</v>
      </c>
      <c r="CW174" s="8">
        <v>244.84810258530629</v>
      </c>
      <c r="CX174" s="167"/>
      <c r="CY174" s="167"/>
      <c r="CZ174" s="167"/>
      <c r="DA174" s="168"/>
      <c r="DB174" s="168"/>
    </row>
    <row r="175" spans="1:106" x14ac:dyDescent="0.2">
      <c r="A175" s="7" t="str">
        <f t="shared" si="2"/>
        <v>EWGm_QU_18</v>
      </c>
      <c r="B175" s="5" t="s">
        <v>247</v>
      </c>
      <c r="C175" s="5" t="s">
        <v>646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8">
        <v>257.39436309629144</v>
      </c>
      <c r="CT175" s="8">
        <v>255.80827856487764</v>
      </c>
      <c r="CU175" s="8">
        <v>251.05963104224963</v>
      </c>
      <c r="CV175" s="8">
        <v>258.9549220189474</v>
      </c>
      <c r="CW175" s="8">
        <v>261.72817701086802</v>
      </c>
      <c r="CX175" s="167"/>
      <c r="CY175" s="167"/>
      <c r="CZ175" s="167"/>
      <c r="DA175" s="168"/>
      <c r="DB175" s="168"/>
    </row>
    <row r="176" spans="1:106" x14ac:dyDescent="0.2">
      <c r="A176" s="7" t="str">
        <f t="shared" si="2"/>
        <v>EWGm_QU_19</v>
      </c>
      <c r="B176" s="5" t="s">
        <v>247</v>
      </c>
      <c r="C176" s="5" t="s">
        <v>646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8">
        <v>217.36493137333574</v>
      </c>
      <c r="CT176" s="8">
        <v>221.06964707163758</v>
      </c>
      <c r="CU176" s="8">
        <v>221.99104478006828</v>
      </c>
      <c r="CV176" s="8">
        <v>221.23473087282628</v>
      </c>
      <c r="CW176" s="8">
        <v>223.10178019202999</v>
      </c>
      <c r="CX176" s="167"/>
      <c r="CY176" s="167"/>
      <c r="CZ176" s="167"/>
      <c r="DA176" s="168"/>
      <c r="DB176" s="168"/>
    </row>
    <row r="177" spans="1:106" x14ac:dyDescent="0.2">
      <c r="A177" s="7" t="str">
        <f t="shared" si="2"/>
        <v>EWGm_QU_20</v>
      </c>
      <c r="B177" s="5" t="s">
        <v>247</v>
      </c>
      <c r="C177" s="5" t="s">
        <v>646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8">
        <v>230.37313225357369</v>
      </c>
      <c r="CT177" s="8">
        <v>234.89208159456578</v>
      </c>
      <c r="CU177" s="8">
        <v>234.71496190546355</v>
      </c>
      <c r="CV177" s="8">
        <v>235.07378680998988</v>
      </c>
      <c r="CW177" s="8">
        <v>235.93726149744597</v>
      </c>
      <c r="CX177" s="167"/>
      <c r="CY177" s="167"/>
      <c r="CZ177" s="167"/>
      <c r="DA177" s="168"/>
      <c r="DB177" s="168"/>
    </row>
    <row r="178" spans="1:106" x14ac:dyDescent="0.2">
      <c r="A178" s="7" t="str">
        <f t="shared" si="2"/>
        <v>EWGm_QU_21</v>
      </c>
      <c r="B178" s="5" t="s">
        <v>247</v>
      </c>
      <c r="C178" s="5" t="s">
        <v>646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8">
        <v>238.00145541284991</v>
      </c>
      <c r="CT178" s="8">
        <v>236.42002195894781</v>
      </c>
      <c r="CU178" s="8">
        <v>228.80495407556748</v>
      </c>
      <c r="CV178" s="8">
        <v>225.86253224994994</v>
      </c>
      <c r="CW178" s="8">
        <v>232.26509914524752</v>
      </c>
      <c r="CX178" s="167"/>
      <c r="CY178" s="167"/>
      <c r="CZ178" s="167"/>
      <c r="DA178" s="168"/>
      <c r="DB178" s="168"/>
    </row>
    <row r="179" spans="1:106" x14ac:dyDescent="0.2">
      <c r="A179" s="7" t="str">
        <f t="shared" si="2"/>
        <v>EWGm_QU_22</v>
      </c>
      <c r="B179" s="5" t="s">
        <v>247</v>
      </c>
      <c r="C179" s="5" t="s">
        <v>646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8">
        <v>313.76086517857766</v>
      </c>
      <c r="CT179" s="8">
        <v>312.83090995472003</v>
      </c>
      <c r="CU179" s="8">
        <v>316.24841546579</v>
      </c>
      <c r="CV179" s="8">
        <v>317.38421465841287</v>
      </c>
      <c r="CW179" s="8">
        <v>314.78255491372062</v>
      </c>
      <c r="CX179" s="167"/>
      <c r="CY179" s="167"/>
      <c r="CZ179" s="167"/>
      <c r="DA179" s="168"/>
      <c r="DB179" s="168"/>
    </row>
    <row r="180" spans="1:106" x14ac:dyDescent="0.2">
      <c r="A180" s="7" t="str">
        <f t="shared" si="2"/>
        <v>EWGm_QU_23</v>
      </c>
      <c r="B180" s="5" t="s">
        <v>247</v>
      </c>
      <c r="C180" s="5" t="s">
        <v>646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8">
        <v>243.12934311110843</v>
      </c>
      <c r="CT180" s="8">
        <v>244.82902720952723</v>
      </c>
      <c r="CU180" s="8">
        <v>242.40857704737357</v>
      </c>
      <c r="CV180" s="8">
        <v>246.80775085507088</v>
      </c>
      <c r="CW180" s="8">
        <v>252.83742646203495</v>
      </c>
      <c r="CX180" s="167"/>
      <c r="CY180" s="167"/>
      <c r="CZ180" s="167"/>
      <c r="DA180" s="168"/>
      <c r="DB180" s="168"/>
    </row>
    <row r="181" spans="1:106" x14ac:dyDescent="0.2">
      <c r="A181" s="7" t="str">
        <f t="shared" si="2"/>
        <v>EWGm_QU_24</v>
      </c>
      <c r="B181" s="5" t="s">
        <v>247</v>
      </c>
      <c r="C181" s="5" t="s">
        <v>646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8">
        <v>251.49058099622476</v>
      </c>
      <c r="CT181" s="8">
        <v>240.23117667210866</v>
      </c>
      <c r="CU181" s="8">
        <v>248.20019308785871</v>
      </c>
      <c r="CV181" s="8">
        <v>254.52480431115791</v>
      </c>
      <c r="CW181" s="8">
        <v>249.19385560787052</v>
      </c>
      <c r="CX181" s="167"/>
      <c r="CY181" s="167"/>
      <c r="CZ181" s="167"/>
      <c r="DA181" s="168"/>
      <c r="DB181" s="168"/>
    </row>
    <row r="182" spans="1:106" x14ac:dyDescent="0.2">
      <c r="A182" s="7" t="str">
        <f t="shared" si="2"/>
        <v>EWGm_QU_25</v>
      </c>
      <c r="B182" s="5" t="s">
        <v>247</v>
      </c>
      <c r="C182" s="5" t="s">
        <v>646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8">
        <v>337.03918475090643</v>
      </c>
      <c r="CT182" s="8">
        <v>351.68659818494962</v>
      </c>
      <c r="CU182" s="8">
        <v>338.22899800421658</v>
      </c>
      <c r="CV182" s="8">
        <v>343.45500141547041</v>
      </c>
      <c r="CW182" s="8">
        <v>340.94077769199032</v>
      </c>
      <c r="CX182" s="167"/>
      <c r="CY182" s="167"/>
      <c r="CZ182" s="167"/>
      <c r="DA182" s="168"/>
      <c r="DB182" s="168"/>
    </row>
    <row r="183" spans="1:106" x14ac:dyDescent="0.2">
      <c r="A183" s="7" t="str">
        <f t="shared" si="2"/>
        <v>EWGm_QU_26</v>
      </c>
      <c r="B183" s="5" t="s">
        <v>247</v>
      </c>
      <c r="C183" s="5" t="s">
        <v>646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8">
        <v>194.63002449927117</v>
      </c>
      <c r="CT183" s="8">
        <v>202.01629298961871</v>
      </c>
      <c r="CU183" s="8">
        <v>193.61073576918113</v>
      </c>
      <c r="CV183" s="8">
        <v>201.25930316509456</v>
      </c>
      <c r="CW183" s="8">
        <v>200.1066406657531</v>
      </c>
      <c r="CX183" s="167"/>
      <c r="CY183" s="167"/>
      <c r="CZ183" s="167"/>
      <c r="DA183" s="168"/>
      <c r="DB183" s="168"/>
    </row>
    <row r="184" spans="1:106" x14ac:dyDescent="0.2">
      <c r="A184" s="7" t="str">
        <f t="shared" si="2"/>
        <v>EWGu_QU_1</v>
      </c>
      <c r="B184" s="5" t="s">
        <v>246</v>
      </c>
      <c r="C184" s="5" t="s">
        <v>646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8">
        <v>297.70665727722474</v>
      </c>
      <c r="CT184" s="8">
        <v>297.79974600641316</v>
      </c>
      <c r="CU184" s="8">
        <v>294.06094558974655</v>
      </c>
      <c r="CV184" s="8">
        <v>295.12044243447434</v>
      </c>
      <c r="CW184" s="8">
        <v>303.1297615150126</v>
      </c>
      <c r="CX184" s="167"/>
      <c r="CY184" s="167"/>
      <c r="CZ184" s="167"/>
      <c r="DA184" s="168"/>
      <c r="DB184" s="168"/>
    </row>
    <row r="185" spans="1:106" x14ac:dyDescent="0.2">
      <c r="A185" s="7" t="str">
        <f t="shared" si="2"/>
        <v>EWGu_QU_2</v>
      </c>
      <c r="B185" s="5" t="s">
        <v>246</v>
      </c>
      <c r="C185" s="5" t="s">
        <v>646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8">
        <v>215.51074894400753</v>
      </c>
      <c r="CT185" s="8">
        <v>215.30778979240642</v>
      </c>
      <c r="CU185" s="8">
        <v>209.95011703059143</v>
      </c>
      <c r="CV185" s="8">
        <v>214.38465245205572</v>
      </c>
      <c r="CW185" s="8">
        <v>219.52981021891182</v>
      </c>
      <c r="CX185" s="167"/>
      <c r="CY185" s="167"/>
      <c r="CZ185" s="167"/>
      <c r="DA185" s="168"/>
      <c r="DB185" s="168"/>
    </row>
    <row r="186" spans="1:106" x14ac:dyDescent="0.2">
      <c r="A186" s="7" t="str">
        <f t="shared" si="2"/>
        <v>EWGu_QU_3</v>
      </c>
      <c r="B186" s="5" t="s">
        <v>246</v>
      </c>
      <c r="C186" s="5" t="s">
        <v>646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8">
        <v>233.96027981380553</v>
      </c>
      <c r="CT186" s="8">
        <v>233.03634627900487</v>
      </c>
      <c r="CU186" s="8">
        <v>236.07054158087476</v>
      </c>
      <c r="CV186" s="8">
        <v>236.864777493671</v>
      </c>
      <c r="CW186" s="8">
        <v>241.36582367963283</v>
      </c>
      <c r="CX186" s="167"/>
      <c r="CY186" s="167"/>
      <c r="CZ186" s="167"/>
      <c r="DA186" s="168"/>
      <c r="DB186" s="168"/>
    </row>
    <row r="187" spans="1:106" x14ac:dyDescent="0.2">
      <c r="A187" s="7" t="str">
        <f t="shared" si="2"/>
        <v>EWGu_QU_4</v>
      </c>
      <c r="B187" s="5" t="s">
        <v>246</v>
      </c>
      <c r="C187" s="5" t="s">
        <v>646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8">
        <v>223.93126681260091</v>
      </c>
      <c r="CT187" s="8">
        <v>224.43438079843295</v>
      </c>
      <c r="CU187" s="8">
        <v>223.37806995583435</v>
      </c>
      <c r="CV187" s="8">
        <v>231.94929626398681</v>
      </c>
      <c r="CW187" s="8">
        <v>236.71515346383924</v>
      </c>
      <c r="CX187" s="167"/>
      <c r="CY187" s="167"/>
      <c r="CZ187" s="167"/>
      <c r="DA187" s="168"/>
      <c r="DB187" s="168"/>
    </row>
    <row r="188" spans="1:106" x14ac:dyDescent="0.2">
      <c r="A188" s="7" t="str">
        <f t="shared" si="2"/>
        <v>EWGu_QU_5</v>
      </c>
      <c r="B188" s="5" t="s">
        <v>246</v>
      </c>
      <c r="C188" s="5" t="s">
        <v>646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8">
        <v>280.45151950692804</v>
      </c>
      <c r="CT188" s="8">
        <v>285.93402229702622</v>
      </c>
      <c r="CU188" s="8">
        <v>290.05947020590577</v>
      </c>
      <c r="CV188" s="8">
        <v>295.11098579105152</v>
      </c>
      <c r="CW188" s="8">
        <v>290.94634575539874</v>
      </c>
      <c r="CX188" s="167"/>
      <c r="CY188" s="167"/>
      <c r="CZ188" s="167"/>
      <c r="DA188" s="168"/>
      <c r="DB188" s="168"/>
    </row>
    <row r="189" spans="1:106" x14ac:dyDescent="0.2">
      <c r="A189" s="7" t="str">
        <f t="shared" si="2"/>
        <v>EWGu_QU_6</v>
      </c>
      <c r="B189" s="5" t="s">
        <v>246</v>
      </c>
      <c r="C189" s="5" t="s">
        <v>646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8">
        <v>268.25213607685691</v>
      </c>
      <c r="CT189" s="8">
        <v>274.79698824725381</v>
      </c>
      <c r="CU189" s="8">
        <v>269.32198652225691</v>
      </c>
      <c r="CV189" s="8">
        <v>280.57946716635229</v>
      </c>
      <c r="CW189" s="8">
        <v>280.864285579615</v>
      </c>
      <c r="CX189" s="167"/>
      <c r="CY189" s="167"/>
      <c r="CZ189" s="167"/>
      <c r="DA189" s="168"/>
      <c r="DB189" s="168"/>
    </row>
    <row r="190" spans="1:106" x14ac:dyDescent="0.2">
      <c r="A190" s="7" t="str">
        <f t="shared" si="2"/>
        <v>EWGu_QU_7</v>
      </c>
      <c r="B190" s="5" t="s">
        <v>246</v>
      </c>
      <c r="C190" s="5" t="s">
        <v>646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8">
        <v>264.87408436458151</v>
      </c>
      <c r="CT190" s="8">
        <v>270.74957402758457</v>
      </c>
      <c r="CU190" s="8">
        <v>273.49893819970362</v>
      </c>
      <c r="CV190" s="8">
        <v>275.38905998826533</v>
      </c>
      <c r="CW190" s="8">
        <v>285.32797627807804</v>
      </c>
      <c r="CX190" s="167"/>
      <c r="CY190" s="167"/>
      <c r="CZ190" s="167"/>
      <c r="DA190" s="168"/>
      <c r="DB190" s="168"/>
    </row>
    <row r="191" spans="1:106" x14ac:dyDescent="0.2">
      <c r="A191" s="7" t="str">
        <f t="shared" si="2"/>
        <v>EWGu_QU_8</v>
      </c>
      <c r="B191" s="5" t="s">
        <v>246</v>
      </c>
      <c r="C191" s="5" t="s">
        <v>646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8">
        <v>205.99898214005975</v>
      </c>
      <c r="CT191" s="8">
        <v>208.67065267595936</v>
      </c>
      <c r="CU191" s="8">
        <v>210.7434414804907</v>
      </c>
      <c r="CV191" s="8">
        <v>207.38003205521971</v>
      </c>
      <c r="CW191" s="8">
        <v>210.35850266969965</v>
      </c>
      <c r="CX191" s="167"/>
      <c r="CY191" s="167"/>
      <c r="CZ191" s="167"/>
      <c r="DA191" s="168"/>
      <c r="DB191" s="168"/>
    </row>
    <row r="192" spans="1:106" x14ac:dyDescent="0.2">
      <c r="A192" s="7" t="str">
        <f t="shared" si="2"/>
        <v>EWGu_QU_9</v>
      </c>
      <c r="B192" s="5" t="s">
        <v>246</v>
      </c>
      <c r="C192" s="5" t="s">
        <v>646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8">
        <v>346.05704646594182</v>
      </c>
      <c r="CT192" s="8">
        <v>346.75893690327342</v>
      </c>
      <c r="CU192" s="8">
        <v>344.1567841246715</v>
      </c>
      <c r="CV192" s="8">
        <v>359.50927001800943</v>
      </c>
      <c r="CW192" s="8">
        <v>359.20222641622519</v>
      </c>
      <c r="CX192" s="167"/>
      <c r="CY192" s="167"/>
      <c r="CZ192" s="167"/>
      <c r="DA192" s="168"/>
      <c r="DB192" s="168"/>
    </row>
    <row r="193" spans="1:106" x14ac:dyDescent="0.2">
      <c r="A193" s="7" t="str">
        <f t="shared" si="2"/>
        <v>EWGu_QU_10</v>
      </c>
      <c r="B193" s="5" t="s">
        <v>246</v>
      </c>
      <c r="C193" s="5" t="s">
        <v>646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8">
        <v>248.47973763854219</v>
      </c>
      <c r="CT193" s="8">
        <v>246.01351326615654</v>
      </c>
      <c r="CU193" s="8">
        <v>247.28160817570227</v>
      </c>
      <c r="CV193" s="8">
        <v>250.60619559710466</v>
      </c>
      <c r="CW193" s="8">
        <v>257.08615040508357</v>
      </c>
      <c r="CX193" s="167"/>
      <c r="CY193" s="167"/>
      <c r="CZ193" s="167"/>
      <c r="DA193" s="168"/>
      <c r="DB193" s="168"/>
    </row>
    <row r="194" spans="1:106" x14ac:dyDescent="0.2">
      <c r="A194" s="7" t="str">
        <f t="shared" ref="A194:A234" si="3">CONCATENATE(B194,"_",C194,"_",D194)</f>
        <v>EWGu_QU_11</v>
      </c>
      <c r="B194" s="5" t="s">
        <v>246</v>
      </c>
      <c r="C194" s="5" t="s">
        <v>646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8">
        <v>198.14795146256355</v>
      </c>
      <c r="CT194" s="8">
        <v>200.72801810792748</v>
      </c>
      <c r="CU194" s="8">
        <v>196.22251539708441</v>
      </c>
      <c r="CV194" s="8">
        <v>202.35458076153822</v>
      </c>
      <c r="CW194" s="8">
        <v>206.97548366672308</v>
      </c>
      <c r="CX194" s="167"/>
      <c r="CY194" s="167"/>
      <c r="CZ194" s="167"/>
      <c r="DA194" s="168"/>
      <c r="DB194" s="168"/>
    </row>
    <row r="195" spans="1:106" x14ac:dyDescent="0.2">
      <c r="A195" s="7" t="str">
        <f t="shared" si="3"/>
        <v>EWGu_QU_12</v>
      </c>
      <c r="B195" s="5" t="s">
        <v>246</v>
      </c>
      <c r="C195" s="5" t="s">
        <v>646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8">
        <v>285.5049287158854</v>
      </c>
      <c r="CT195" s="8">
        <v>273.72087742202933</v>
      </c>
      <c r="CU195" s="8">
        <v>285.51724936712981</v>
      </c>
      <c r="CV195" s="8">
        <v>295.3828287516485</v>
      </c>
      <c r="CW195" s="8">
        <v>293.79341775988075</v>
      </c>
      <c r="CX195" s="167"/>
      <c r="CY195" s="167"/>
      <c r="CZ195" s="167"/>
      <c r="DA195" s="168"/>
      <c r="DB195" s="168"/>
    </row>
    <row r="196" spans="1:106" x14ac:dyDescent="0.2">
      <c r="A196" s="7" t="str">
        <f t="shared" si="3"/>
        <v>EWGu_QU_13</v>
      </c>
      <c r="B196" s="5" t="s">
        <v>246</v>
      </c>
      <c r="C196" s="5" t="s">
        <v>646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8">
        <v>210.54261125580922</v>
      </c>
      <c r="CT196" s="8">
        <v>214.15346717612312</v>
      </c>
      <c r="CU196" s="8">
        <v>210.33806834632412</v>
      </c>
      <c r="CV196" s="8">
        <v>216.40756434296944</v>
      </c>
      <c r="CW196" s="8">
        <v>214.90805406231129</v>
      </c>
      <c r="CX196" s="167"/>
      <c r="CY196" s="167"/>
      <c r="CZ196" s="167"/>
      <c r="DA196" s="168"/>
      <c r="DB196" s="168"/>
    </row>
    <row r="197" spans="1:106" x14ac:dyDescent="0.2">
      <c r="A197" s="7" t="str">
        <f t="shared" si="3"/>
        <v>EWGu_QU_14</v>
      </c>
      <c r="B197" s="5" t="s">
        <v>246</v>
      </c>
      <c r="C197" s="5" t="s">
        <v>646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8">
        <v>220.83180372224382</v>
      </c>
      <c r="CT197" s="8">
        <v>225.21480099596795</v>
      </c>
      <c r="CU197" s="8">
        <v>229.71138370287764</v>
      </c>
      <c r="CV197" s="8">
        <v>226.95161009412016</v>
      </c>
      <c r="CW197" s="8">
        <v>229.23571527447794</v>
      </c>
      <c r="CX197" s="167"/>
      <c r="CY197" s="167"/>
      <c r="CZ197" s="167"/>
      <c r="DA197" s="168"/>
      <c r="DB197" s="168"/>
    </row>
    <row r="198" spans="1:106" x14ac:dyDescent="0.2">
      <c r="A198" s="7" t="str">
        <f t="shared" si="3"/>
        <v>EWGu_QU_15</v>
      </c>
      <c r="B198" s="5" t="s">
        <v>246</v>
      </c>
      <c r="C198" s="5" t="s">
        <v>646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8">
        <v>229.10388648294693</v>
      </c>
      <c r="CT198" s="8">
        <v>230.06912432407992</v>
      </c>
      <c r="CU198" s="8">
        <v>229.45792254763444</v>
      </c>
      <c r="CV198" s="8">
        <v>237.32373602261751</v>
      </c>
      <c r="CW198" s="8">
        <v>240.03826227395652</v>
      </c>
      <c r="CX198" s="167"/>
      <c r="CY198" s="167"/>
      <c r="CZ198" s="167"/>
      <c r="DA198" s="168"/>
      <c r="DB198" s="168"/>
    </row>
    <row r="199" spans="1:106" x14ac:dyDescent="0.2">
      <c r="A199" s="7" t="str">
        <f t="shared" si="3"/>
        <v>EWGu_QU_16</v>
      </c>
      <c r="B199" s="5" t="s">
        <v>246</v>
      </c>
      <c r="C199" s="5" t="s">
        <v>646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8">
        <v>258.03771654562922</v>
      </c>
      <c r="CT199" s="8">
        <v>263.71847024849086</v>
      </c>
      <c r="CU199" s="8">
        <v>261.2045327487665</v>
      </c>
      <c r="CV199" s="8">
        <v>261.50971436343542</v>
      </c>
      <c r="CW199" s="8">
        <v>272.57618770862399</v>
      </c>
      <c r="CX199" s="167"/>
      <c r="CY199" s="167"/>
      <c r="CZ199" s="167"/>
      <c r="DA199" s="168"/>
      <c r="DB199" s="168"/>
    </row>
    <row r="200" spans="1:106" x14ac:dyDescent="0.2">
      <c r="A200" s="7" t="str">
        <f t="shared" si="3"/>
        <v>EWGu_QU_17</v>
      </c>
      <c r="B200" s="5" t="s">
        <v>246</v>
      </c>
      <c r="C200" s="5" t="s">
        <v>646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8">
        <v>242.82100893503053</v>
      </c>
      <c r="CT200" s="8">
        <v>246.71142523364793</v>
      </c>
      <c r="CU200" s="8">
        <v>243.17057342863384</v>
      </c>
      <c r="CV200" s="8">
        <v>247.91691835630479</v>
      </c>
      <c r="CW200" s="8">
        <v>253.4345893103156</v>
      </c>
      <c r="CX200" s="167"/>
      <c r="CY200" s="167"/>
      <c r="CZ200" s="167"/>
      <c r="DA200" s="168"/>
      <c r="DB200" s="168"/>
    </row>
    <row r="201" spans="1:106" x14ac:dyDescent="0.2">
      <c r="A201" s="7" t="str">
        <f t="shared" si="3"/>
        <v>EWGu_QU_18</v>
      </c>
      <c r="B201" s="5" t="s">
        <v>246</v>
      </c>
      <c r="C201" s="5" t="s">
        <v>646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8">
        <v>255.04823037120508</v>
      </c>
      <c r="CT201" s="8">
        <v>251.40409146793473</v>
      </c>
      <c r="CU201" s="8">
        <v>246.47633287876843</v>
      </c>
      <c r="CV201" s="8">
        <v>257.10216974093618</v>
      </c>
      <c r="CW201" s="8">
        <v>263.64909672485612</v>
      </c>
      <c r="CX201" s="167"/>
      <c r="CY201" s="167"/>
      <c r="CZ201" s="167"/>
      <c r="DA201" s="168"/>
      <c r="DB201" s="168"/>
    </row>
    <row r="202" spans="1:106" x14ac:dyDescent="0.2">
      <c r="A202" s="7" t="str">
        <f t="shared" si="3"/>
        <v>EWGu_QU_19</v>
      </c>
      <c r="B202" s="5" t="s">
        <v>246</v>
      </c>
      <c r="C202" s="5" t="s">
        <v>646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8">
        <v>223.39204298834846</v>
      </c>
      <c r="CT202" s="8">
        <v>225.32470703909433</v>
      </c>
      <c r="CU202" s="8">
        <v>225.42261894834988</v>
      </c>
      <c r="CV202" s="8">
        <v>227.02370517713257</v>
      </c>
      <c r="CW202" s="8">
        <v>231.75010716665096</v>
      </c>
      <c r="CX202" s="167"/>
      <c r="CY202" s="167"/>
      <c r="CZ202" s="167"/>
      <c r="DA202" s="168"/>
      <c r="DB202" s="168"/>
    </row>
    <row r="203" spans="1:106" x14ac:dyDescent="0.2">
      <c r="A203" s="7" t="str">
        <f t="shared" si="3"/>
        <v>EWGu_QU_20</v>
      </c>
      <c r="B203" s="5" t="s">
        <v>246</v>
      </c>
      <c r="C203" s="5" t="s">
        <v>646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8">
        <v>234.65006310158265</v>
      </c>
      <c r="CT203" s="8">
        <v>236.5995240991937</v>
      </c>
      <c r="CU203" s="8">
        <v>234.33033261205014</v>
      </c>
      <c r="CV203" s="8">
        <v>237.24224655972995</v>
      </c>
      <c r="CW203" s="8">
        <v>242.32110703478736</v>
      </c>
      <c r="CX203" s="167"/>
      <c r="CY203" s="167"/>
      <c r="CZ203" s="167"/>
      <c r="DA203" s="168"/>
      <c r="DB203" s="168"/>
    </row>
    <row r="204" spans="1:106" x14ac:dyDescent="0.2">
      <c r="A204" s="7" t="str">
        <f t="shared" si="3"/>
        <v>EWGu_QU_21</v>
      </c>
      <c r="B204" s="5" t="s">
        <v>246</v>
      </c>
      <c r="C204" s="5" t="s">
        <v>646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8">
        <v>244.64048732690915</v>
      </c>
      <c r="CT204" s="8">
        <v>240.25552951498938</v>
      </c>
      <c r="CU204" s="8">
        <v>231.99787072483596</v>
      </c>
      <c r="CV204" s="8">
        <v>231.72380530035883</v>
      </c>
      <c r="CW204" s="8">
        <v>240.96308144360091</v>
      </c>
      <c r="CX204" s="167"/>
      <c r="CY204" s="167"/>
      <c r="CZ204" s="167"/>
      <c r="DA204" s="168"/>
      <c r="DB204" s="168"/>
    </row>
    <row r="205" spans="1:106" x14ac:dyDescent="0.2">
      <c r="A205" s="7" t="str">
        <f t="shared" si="3"/>
        <v>EWGu_QU_22</v>
      </c>
      <c r="B205" s="5" t="s">
        <v>246</v>
      </c>
      <c r="C205" s="5" t="s">
        <v>646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8">
        <v>317.25372624281118</v>
      </c>
      <c r="CT205" s="8">
        <v>312.77042118329439</v>
      </c>
      <c r="CU205" s="8">
        <v>315.82501117932571</v>
      </c>
      <c r="CV205" s="8">
        <v>319.88166141108934</v>
      </c>
      <c r="CW205" s="8">
        <v>321.98365081736262</v>
      </c>
      <c r="CX205" s="167"/>
      <c r="CY205" s="167"/>
      <c r="CZ205" s="167"/>
      <c r="DA205" s="168"/>
      <c r="DB205" s="168"/>
    </row>
    <row r="206" spans="1:106" x14ac:dyDescent="0.2">
      <c r="A206" s="7" t="str">
        <f t="shared" si="3"/>
        <v>EWGu_QU_23</v>
      </c>
      <c r="B206" s="5" t="s">
        <v>246</v>
      </c>
      <c r="C206" s="5" t="s">
        <v>646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8">
        <v>233.75720949292793</v>
      </c>
      <c r="CT206" s="8">
        <v>234.05618387976128</v>
      </c>
      <c r="CU206" s="8">
        <v>230.62953260006003</v>
      </c>
      <c r="CV206" s="8">
        <v>237.85893467192767</v>
      </c>
      <c r="CW206" s="8">
        <v>245.54873149454534</v>
      </c>
      <c r="CX206" s="167"/>
      <c r="CY206" s="167"/>
      <c r="CZ206" s="167"/>
      <c r="DA206" s="168"/>
      <c r="DB206" s="168"/>
    </row>
    <row r="207" spans="1:106" x14ac:dyDescent="0.2">
      <c r="A207" s="7" t="str">
        <f t="shared" si="3"/>
        <v>EWGu_QU_24</v>
      </c>
      <c r="B207" s="5" t="s">
        <v>246</v>
      </c>
      <c r="C207" s="5" t="s">
        <v>646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8">
        <v>262.61167159190512</v>
      </c>
      <c r="CT207" s="8">
        <v>247.54229588163849</v>
      </c>
      <c r="CU207" s="8">
        <v>255.64208889794017</v>
      </c>
      <c r="CV207" s="8">
        <v>264.10057977359713</v>
      </c>
      <c r="CW207" s="8">
        <v>262.37064188351388</v>
      </c>
      <c r="CX207" s="167"/>
      <c r="CY207" s="167"/>
      <c r="CZ207" s="167"/>
      <c r="DA207" s="168"/>
      <c r="DB207" s="168"/>
    </row>
    <row r="208" spans="1:106" x14ac:dyDescent="0.2">
      <c r="A208" s="7" t="str">
        <f t="shared" si="3"/>
        <v>EWGu_QU_25</v>
      </c>
      <c r="B208" s="5" t="s">
        <v>246</v>
      </c>
      <c r="C208" s="5" t="s">
        <v>646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8">
        <v>345.2437850055519</v>
      </c>
      <c r="CT208" s="8">
        <v>356.53779374010026</v>
      </c>
      <c r="CU208" s="8">
        <v>342.48818068665037</v>
      </c>
      <c r="CV208" s="8">
        <v>352.4415095816571</v>
      </c>
      <c r="CW208" s="8">
        <v>353.08779480296403</v>
      </c>
      <c r="CX208" s="167"/>
      <c r="CY208" s="167"/>
      <c r="CZ208" s="167"/>
      <c r="DA208" s="168"/>
      <c r="DB208" s="168"/>
    </row>
    <row r="209" spans="1:106" x14ac:dyDescent="0.2">
      <c r="A209" s="7" t="str">
        <f t="shared" si="3"/>
        <v>EWGu_QU_26</v>
      </c>
      <c r="B209" s="5" t="s">
        <v>246</v>
      </c>
      <c r="C209" s="5" t="s">
        <v>646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8">
        <v>205.05273961918365</v>
      </c>
      <c r="CT209" s="8">
        <v>210.39477569643265</v>
      </c>
      <c r="CU209" s="8">
        <v>202.23966040101448</v>
      </c>
      <c r="CV209" s="8">
        <v>211.95572214482169</v>
      </c>
      <c r="CW209" s="8">
        <v>213.38419506488924</v>
      </c>
      <c r="CX209" s="167"/>
      <c r="CY209" s="167"/>
      <c r="CZ209" s="167"/>
      <c r="DA209" s="168"/>
      <c r="DB209" s="168"/>
    </row>
    <row r="210" spans="1:106" x14ac:dyDescent="0.2">
      <c r="A210" s="7" t="str">
        <f t="shared" si="3"/>
        <v>EIG_QU_1</v>
      </c>
      <c r="B210" s="5" t="s">
        <v>3653</v>
      </c>
      <c r="C210" s="5" t="s">
        <v>646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8">
        <v>275.53057882546466</v>
      </c>
      <c r="CT210" s="8">
        <v>275.832912350963</v>
      </c>
      <c r="CU210" s="8">
        <v>281.02317883270734</v>
      </c>
      <c r="CV210" s="8">
        <v>279.374554956537</v>
      </c>
      <c r="CW210" s="8">
        <v>282.22535399514419</v>
      </c>
      <c r="CX210" s="167"/>
      <c r="CY210" s="167"/>
      <c r="CZ210" s="167"/>
      <c r="DA210" s="168"/>
      <c r="DB210" s="168"/>
    </row>
    <row r="211" spans="1:106" x14ac:dyDescent="0.2">
      <c r="A211" s="7" t="str">
        <f t="shared" si="3"/>
        <v>EIG_QU_2</v>
      </c>
      <c r="B211" s="5" t="s">
        <v>3653</v>
      </c>
      <c r="C211" s="5" t="s">
        <v>646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8">
        <v>200.67120870073722</v>
      </c>
      <c r="CT211" s="8">
        <v>203.51339496632224</v>
      </c>
      <c r="CU211" s="8">
        <v>206.68706728456092</v>
      </c>
      <c r="CV211" s="8">
        <v>206.71514189400276</v>
      </c>
      <c r="CW211" s="8">
        <v>211.37875068943868</v>
      </c>
      <c r="CX211" s="167"/>
      <c r="CY211" s="167"/>
      <c r="CZ211" s="167"/>
      <c r="DA211" s="168"/>
      <c r="DB211" s="168"/>
    </row>
    <row r="212" spans="1:106" x14ac:dyDescent="0.2">
      <c r="A212" s="7" t="str">
        <f t="shared" si="3"/>
        <v>EIG_QU_3</v>
      </c>
      <c r="B212" s="5" t="s">
        <v>3653</v>
      </c>
      <c r="C212" s="5" t="s">
        <v>646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8">
        <v>228.64378759993787</v>
      </c>
      <c r="CT212" s="8">
        <v>228.23488568908962</v>
      </c>
      <c r="CU212" s="8">
        <v>235.97241846272379</v>
      </c>
      <c r="CV212" s="8">
        <v>231.16291086884044</v>
      </c>
      <c r="CW212" s="8">
        <v>236.06715755843038</v>
      </c>
      <c r="CX212" s="167"/>
      <c r="CY212" s="167"/>
      <c r="CZ212" s="167"/>
      <c r="DA212" s="168"/>
      <c r="DB212" s="168"/>
    </row>
    <row r="213" spans="1:106" x14ac:dyDescent="0.2">
      <c r="A213" s="7" t="str">
        <f t="shared" si="3"/>
        <v>EIG_QU_4</v>
      </c>
      <c r="B213" s="5" t="s">
        <v>3653</v>
      </c>
      <c r="C213" s="5" t="s">
        <v>646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8">
        <v>202.35226300609526</v>
      </c>
      <c r="CT213" s="8">
        <v>204.93555737408548</v>
      </c>
      <c r="CU213" s="8">
        <v>210.88734905922141</v>
      </c>
      <c r="CV213" s="8">
        <v>216.73439369857584</v>
      </c>
      <c r="CW213" s="8">
        <v>220.74828905991995</v>
      </c>
      <c r="CX213" s="167"/>
      <c r="CY213" s="167"/>
      <c r="CZ213" s="167"/>
      <c r="DA213" s="168"/>
      <c r="DB213" s="168"/>
    </row>
    <row r="214" spans="1:106" x14ac:dyDescent="0.2">
      <c r="A214" s="7" t="str">
        <f t="shared" si="3"/>
        <v>EIG_QU_5</v>
      </c>
      <c r="B214" s="5" t="s">
        <v>3653</v>
      </c>
      <c r="C214" s="5" t="s">
        <v>646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8">
        <v>271.57800269190653</v>
      </c>
      <c r="CT214" s="8">
        <v>271.33641746351861</v>
      </c>
      <c r="CU214" s="8">
        <v>278.79640063774224</v>
      </c>
      <c r="CV214" s="8">
        <v>279.7973073153554</v>
      </c>
      <c r="CW214" s="8">
        <v>277.57072982916964</v>
      </c>
      <c r="CX214" s="167"/>
      <c r="CY214" s="167"/>
      <c r="CZ214" s="167"/>
      <c r="DA214" s="168"/>
      <c r="DB214" s="168"/>
    </row>
    <row r="215" spans="1:106" x14ac:dyDescent="0.2">
      <c r="A215" s="7" t="str">
        <f t="shared" si="3"/>
        <v>EIG_QU_6</v>
      </c>
      <c r="B215" s="5" t="s">
        <v>3653</v>
      </c>
      <c r="C215" s="5" t="s">
        <v>646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8">
        <v>238.85632259848265</v>
      </c>
      <c r="CT215" s="8">
        <v>244.96031626576129</v>
      </c>
      <c r="CU215" s="8">
        <v>248.4986609688327</v>
      </c>
      <c r="CV215" s="8">
        <v>255.25824941449935</v>
      </c>
      <c r="CW215" s="8">
        <v>258.1197573098043</v>
      </c>
      <c r="CX215" s="167"/>
      <c r="CY215" s="167"/>
      <c r="CZ215" s="167"/>
      <c r="DA215" s="168"/>
      <c r="DB215" s="168"/>
    </row>
    <row r="216" spans="1:106" x14ac:dyDescent="0.2">
      <c r="A216" s="7" t="str">
        <f t="shared" si="3"/>
        <v>EIG_QU_7</v>
      </c>
      <c r="B216" s="5" t="s">
        <v>3653</v>
      </c>
      <c r="C216" s="5" t="s">
        <v>646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8">
        <v>251.08176624585531</v>
      </c>
      <c r="CT216" s="8">
        <v>255.02054729461855</v>
      </c>
      <c r="CU216" s="8">
        <v>263.17296378240235</v>
      </c>
      <c r="CV216" s="8">
        <v>263.30965413571147</v>
      </c>
      <c r="CW216" s="8">
        <v>267.65518418147889</v>
      </c>
      <c r="CX216" s="167"/>
      <c r="CY216" s="167"/>
      <c r="CZ216" s="167"/>
      <c r="DA216" s="168"/>
      <c r="DB216" s="168"/>
    </row>
    <row r="217" spans="1:106" x14ac:dyDescent="0.2">
      <c r="A217" s="7" t="str">
        <f t="shared" si="3"/>
        <v>EIG_QU_8</v>
      </c>
      <c r="B217" s="5" t="s">
        <v>3653</v>
      </c>
      <c r="C217" s="5" t="s">
        <v>646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8">
        <v>175.56548438095041</v>
      </c>
      <c r="CT217" s="8">
        <v>176.95526682217891</v>
      </c>
      <c r="CU217" s="8">
        <v>183.86598091734425</v>
      </c>
      <c r="CV217" s="8">
        <v>185.45722371106908</v>
      </c>
      <c r="CW217" s="8">
        <v>187.12622632040848</v>
      </c>
      <c r="CX217" s="167"/>
      <c r="CY217" s="167"/>
      <c r="CZ217" s="167"/>
      <c r="DA217" s="168"/>
      <c r="DB217" s="168"/>
    </row>
    <row r="218" spans="1:106" x14ac:dyDescent="0.2">
      <c r="A218" s="7" t="str">
        <f t="shared" si="3"/>
        <v>EIG_QU_9</v>
      </c>
      <c r="B218" s="5" t="s">
        <v>3653</v>
      </c>
      <c r="C218" s="5" t="s">
        <v>646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8">
        <v>333.54768285565137</v>
      </c>
      <c r="CT218" s="8">
        <v>338.36899446367562</v>
      </c>
      <c r="CU218" s="8">
        <v>347.71370376190151</v>
      </c>
      <c r="CV218" s="8">
        <v>362.41602512676911</v>
      </c>
      <c r="CW218" s="8">
        <v>372.25352602903371</v>
      </c>
      <c r="CX218" s="167"/>
      <c r="CY218" s="167"/>
      <c r="CZ218" s="167"/>
      <c r="DA218" s="168"/>
      <c r="DB218" s="168"/>
    </row>
    <row r="219" spans="1:106" x14ac:dyDescent="0.2">
      <c r="A219" s="7" t="str">
        <f t="shared" si="3"/>
        <v>EIG_QU_10</v>
      </c>
      <c r="B219" s="5" t="s">
        <v>3653</v>
      </c>
      <c r="C219" s="5" t="s">
        <v>646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8">
        <v>225.76662026412123</v>
      </c>
      <c r="CT219" s="8">
        <v>230.2640185412022</v>
      </c>
      <c r="CU219" s="8">
        <v>232.16227314812238</v>
      </c>
      <c r="CV219" s="8">
        <v>234.53558556680866</v>
      </c>
      <c r="CW219" s="8">
        <v>241.84999959569299</v>
      </c>
      <c r="CX219" s="167"/>
      <c r="CY219" s="167"/>
      <c r="CZ219" s="167"/>
      <c r="DA219" s="168"/>
      <c r="DB219" s="168"/>
    </row>
    <row r="220" spans="1:106" x14ac:dyDescent="0.2">
      <c r="A220" s="7" t="str">
        <f t="shared" si="3"/>
        <v>EIG_QU_11</v>
      </c>
      <c r="B220" s="5" t="s">
        <v>3653</v>
      </c>
      <c r="C220" s="5" t="s">
        <v>646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8">
        <v>176.44736730254178</v>
      </c>
      <c r="CT220" s="8">
        <v>181.23074796820788</v>
      </c>
      <c r="CU220" s="8">
        <v>185.01998022202065</v>
      </c>
      <c r="CV220" s="8">
        <v>185.52951300498046</v>
      </c>
      <c r="CW220" s="8">
        <v>188.16218920709156</v>
      </c>
      <c r="CX220" s="167"/>
      <c r="CY220" s="167"/>
      <c r="CZ220" s="167"/>
      <c r="DA220" s="168"/>
      <c r="DB220" s="168"/>
    </row>
    <row r="221" spans="1:106" x14ac:dyDescent="0.2">
      <c r="A221" s="7" t="str">
        <f t="shared" si="3"/>
        <v>EIG_QU_12</v>
      </c>
      <c r="B221" s="5" t="s">
        <v>3653</v>
      </c>
      <c r="C221" s="5" t="s">
        <v>646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8">
        <v>258.33694321570806</v>
      </c>
      <c r="CT221" s="8">
        <v>258.90726463421112</v>
      </c>
      <c r="CU221" s="8">
        <v>271.95549441446542</v>
      </c>
      <c r="CV221" s="8">
        <v>277.58273711755328</v>
      </c>
      <c r="CW221" s="8">
        <v>276.94403262005369</v>
      </c>
      <c r="CX221" s="167"/>
      <c r="CY221" s="167"/>
      <c r="CZ221" s="167"/>
      <c r="DA221" s="168"/>
      <c r="DB221" s="168"/>
    </row>
    <row r="222" spans="1:106" x14ac:dyDescent="0.2">
      <c r="A222" s="7" t="str">
        <f t="shared" si="3"/>
        <v>EIG_QU_13</v>
      </c>
      <c r="B222" s="5" t="s">
        <v>3653</v>
      </c>
      <c r="C222" s="5" t="s">
        <v>646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8">
        <v>193.79978569145985</v>
      </c>
      <c r="CT222" s="8">
        <v>194.4600239524749</v>
      </c>
      <c r="CU222" s="8">
        <v>198.47018691008392</v>
      </c>
      <c r="CV222" s="8">
        <v>198.85793935274469</v>
      </c>
      <c r="CW222" s="8">
        <v>198.04087953384249</v>
      </c>
      <c r="CX222" s="167"/>
      <c r="CY222" s="167"/>
      <c r="CZ222" s="167"/>
      <c r="DA222" s="168"/>
      <c r="DB222" s="168"/>
    </row>
    <row r="223" spans="1:106" x14ac:dyDescent="0.2">
      <c r="A223" s="7" t="str">
        <f t="shared" si="3"/>
        <v>EIG_QU_14</v>
      </c>
      <c r="B223" s="5" t="s">
        <v>3653</v>
      </c>
      <c r="C223" s="5" t="s">
        <v>646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8">
        <v>204.45419933021589</v>
      </c>
      <c r="CT223" s="8">
        <v>207.18353166003652</v>
      </c>
      <c r="CU223" s="8">
        <v>216.169616283078</v>
      </c>
      <c r="CV223" s="8">
        <v>215.98743188351798</v>
      </c>
      <c r="CW223" s="8">
        <v>216.19451678164316</v>
      </c>
      <c r="CX223" s="167"/>
      <c r="CY223" s="167"/>
      <c r="CZ223" s="167"/>
      <c r="DA223" s="168"/>
      <c r="DB223" s="168"/>
    </row>
    <row r="224" spans="1:106" x14ac:dyDescent="0.2">
      <c r="A224" s="7" t="str">
        <f t="shared" si="3"/>
        <v>EIG_QU_15</v>
      </c>
      <c r="B224" s="5" t="s">
        <v>3653</v>
      </c>
      <c r="C224" s="5" t="s">
        <v>646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8">
        <v>201.46768616538372</v>
      </c>
      <c r="CT224" s="8">
        <v>205.17795831806836</v>
      </c>
      <c r="CU224" s="8">
        <v>212.64990846242279</v>
      </c>
      <c r="CV224" s="8">
        <v>217.43460020817</v>
      </c>
      <c r="CW224" s="8">
        <v>219.22198477955828</v>
      </c>
      <c r="CX224" s="167"/>
      <c r="CY224" s="167"/>
      <c r="CZ224" s="167"/>
      <c r="DA224" s="168"/>
      <c r="DB224" s="168"/>
    </row>
    <row r="225" spans="1:107" x14ac:dyDescent="0.2">
      <c r="A225" s="7" t="str">
        <f t="shared" si="3"/>
        <v>EIG_QU_16</v>
      </c>
      <c r="B225" s="5" t="s">
        <v>3653</v>
      </c>
      <c r="C225" s="5" t="s">
        <v>646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8">
        <v>230.18655106920153</v>
      </c>
      <c r="CT225" s="8">
        <v>236.44645773021657</v>
      </c>
      <c r="CU225" s="8">
        <v>239.68099133182355</v>
      </c>
      <c r="CV225" s="8">
        <v>240.23046799194802</v>
      </c>
      <c r="CW225" s="8">
        <v>243.38457139072403</v>
      </c>
      <c r="CX225" s="167"/>
      <c r="CY225" s="167"/>
      <c r="CZ225" s="167"/>
      <c r="DA225" s="168"/>
      <c r="DB225" s="168"/>
    </row>
    <row r="226" spans="1:107" x14ac:dyDescent="0.2">
      <c r="A226" s="7" t="str">
        <f t="shared" si="3"/>
        <v>EIG_QU_17</v>
      </c>
      <c r="B226" s="5" t="s">
        <v>3653</v>
      </c>
      <c r="C226" s="5" t="s">
        <v>646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8">
        <v>219.04921915290282</v>
      </c>
      <c r="CT226" s="8">
        <v>225.55057615311745</v>
      </c>
      <c r="CU226" s="8">
        <v>230.86534518674142</v>
      </c>
      <c r="CV226" s="8">
        <v>230.01312000559099</v>
      </c>
      <c r="CW226" s="8">
        <v>230.614761010411</v>
      </c>
      <c r="CX226" s="167"/>
      <c r="CY226" s="167"/>
      <c r="CZ226" s="167"/>
      <c r="DA226" s="168"/>
      <c r="DB226" s="168"/>
    </row>
    <row r="227" spans="1:107" x14ac:dyDescent="0.2">
      <c r="A227" s="7" t="str">
        <f t="shared" si="3"/>
        <v>EIG_QU_18</v>
      </c>
      <c r="B227" s="5" t="s">
        <v>3653</v>
      </c>
      <c r="C227" s="5" t="s">
        <v>646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8">
        <v>217.94011479237619</v>
      </c>
      <c r="CT227" s="8">
        <v>218.72854939430931</v>
      </c>
      <c r="CU227" s="8">
        <v>220.43374204457652</v>
      </c>
      <c r="CV227" s="8">
        <v>225.18810442198941</v>
      </c>
      <c r="CW227" s="8">
        <v>231.46307167974763</v>
      </c>
      <c r="CX227" s="167"/>
      <c r="CY227" s="167"/>
      <c r="CZ227" s="167"/>
      <c r="DA227" s="168"/>
      <c r="DB227" s="168"/>
    </row>
    <row r="228" spans="1:107" x14ac:dyDescent="0.2">
      <c r="A228" s="7" t="str">
        <f t="shared" si="3"/>
        <v>EIG_QU_19</v>
      </c>
      <c r="B228" s="5" t="s">
        <v>3653</v>
      </c>
      <c r="C228" s="5" t="s">
        <v>646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8">
        <v>199.17966279544373</v>
      </c>
      <c r="CT228" s="8">
        <v>201.73452552004596</v>
      </c>
      <c r="CU228" s="8">
        <v>205.61485513615395</v>
      </c>
      <c r="CV228" s="8">
        <v>203.27806509476574</v>
      </c>
      <c r="CW228" s="8">
        <v>207.13715490793274</v>
      </c>
      <c r="CX228" s="167"/>
      <c r="CY228" s="167"/>
      <c r="CZ228" s="167"/>
      <c r="DA228" s="168"/>
      <c r="DB228" s="168"/>
    </row>
    <row r="229" spans="1:107" x14ac:dyDescent="0.2">
      <c r="A229" s="7" t="str">
        <f t="shared" si="3"/>
        <v>EIG_QU_20</v>
      </c>
      <c r="B229" s="5" t="s">
        <v>3653</v>
      </c>
      <c r="C229" s="5" t="s">
        <v>646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8">
        <v>213.97102304310897</v>
      </c>
      <c r="CT229" s="8">
        <v>219.10534658470488</v>
      </c>
      <c r="CU229" s="8">
        <v>225.30698632687015</v>
      </c>
      <c r="CV229" s="8">
        <v>223.77097463982381</v>
      </c>
      <c r="CW229" s="8">
        <v>226.41009920969731</v>
      </c>
      <c r="CX229" s="167"/>
      <c r="CY229" s="167"/>
      <c r="CZ229" s="167"/>
      <c r="DA229" s="168"/>
      <c r="DB229" s="168"/>
    </row>
    <row r="230" spans="1:107" x14ac:dyDescent="0.2">
      <c r="A230" s="7" t="str">
        <f t="shared" si="3"/>
        <v>EIG_QU_21</v>
      </c>
      <c r="B230" s="5" t="s">
        <v>3653</v>
      </c>
      <c r="C230" s="5" t="s">
        <v>646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8">
        <v>195.40144585146382</v>
      </c>
      <c r="CT230" s="8">
        <v>198.43004328830659</v>
      </c>
      <c r="CU230" s="8">
        <v>201.10898516057981</v>
      </c>
      <c r="CV230" s="8">
        <v>199.62904324037041</v>
      </c>
      <c r="CW230" s="8">
        <v>201.62010136529727</v>
      </c>
      <c r="CX230" s="167"/>
      <c r="CY230" s="167"/>
      <c r="CZ230" s="167"/>
      <c r="DA230" s="168"/>
      <c r="DB230" s="168"/>
    </row>
    <row r="231" spans="1:107" x14ac:dyDescent="0.2">
      <c r="A231" s="7" t="str">
        <f t="shared" si="3"/>
        <v>EIG_QU_22</v>
      </c>
      <c r="B231" s="5" t="s">
        <v>3653</v>
      </c>
      <c r="C231" s="5" t="s">
        <v>646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8">
        <v>284.70975035726713</v>
      </c>
      <c r="CT231" s="8">
        <v>288.34609646155729</v>
      </c>
      <c r="CU231" s="8">
        <v>293.32368973717627</v>
      </c>
      <c r="CV231" s="8">
        <v>295.39015817985245</v>
      </c>
      <c r="CW231" s="8">
        <v>298.87776811294896</v>
      </c>
      <c r="CX231" s="167"/>
      <c r="CY231" s="167"/>
      <c r="CZ231" s="167"/>
      <c r="DA231" s="168"/>
      <c r="DB231" s="168"/>
    </row>
    <row r="232" spans="1:107" x14ac:dyDescent="0.2">
      <c r="A232" s="7" t="str">
        <f t="shared" si="3"/>
        <v>EIG_QU_23</v>
      </c>
      <c r="B232" s="5" t="s">
        <v>3653</v>
      </c>
      <c r="C232" s="5" t="s">
        <v>646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8">
        <v>228.02092871178709</v>
      </c>
      <c r="CT232" s="8">
        <v>232.43561431721793</v>
      </c>
      <c r="CU232" s="8">
        <v>235.15001906924118</v>
      </c>
      <c r="CV232" s="8">
        <v>237.83863688010237</v>
      </c>
      <c r="CW232" s="8">
        <v>246.85459396341008</v>
      </c>
      <c r="CX232" s="167"/>
      <c r="CY232" s="167"/>
      <c r="CZ232" s="167"/>
      <c r="DA232" s="168"/>
      <c r="DB232" s="168"/>
    </row>
    <row r="233" spans="1:107" x14ac:dyDescent="0.2">
      <c r="A233" s="7" t="str">
        <f t="shared" si="3"/>
        <v>EIG_QU_24</v>
      </c>
      <c r="B233" s="5" t="s">
        <v>3653</v>
      </c>
      <c r="C233" s="5" t="s">
        <v>646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8">
        <v>231.98482234520387</v>
      </c>
      <c r="CT233" s="8">
        <v>229.83125773479514</v>
      </c>
      <c r="CU233" s="8">
        <v>235.34489544188335</v>
      </c>
      <c r="CV233" s="8">
        <v>238.15478637722958</v>
      </c>
      <c r="CW233" s="8">
        <v>237.72366640828153</v>
      </c>
      <c r="CX233" s="167"/>
      <c r="CY233" s="167"/>
      <c r="CZ233" s="167"/>
      <c r="DA233" s="168"/>
      <c r="DB233" s="168"/>
    </row>
    <row r="234" spans="1:107" x14ac:dyDescent="0.2">
      <c r="A234" s="7" t="str">
        <f t="shared" si="3"/>
        <v>EIG_QU_25</v>
      </c>
      <c r="B234" s="5" t="s">
        <v>3653</v>
      </c>
      <c r="C234" s="5" t="s">
        <v>646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8">
        <v>313.22919640022462</v>
      </c>
      <c r="CT234" s="8">
        <v>328.35330963169423</v>
      </c>
      <c r="CU234" s="8">
        <v>320.60471640582256</v>
      </c>
      <c r="CV234" s="8">
        <v>326.66936740640006</v>
      </c>
      <c r="CW234" s="8">
        <v>322.30867733789853</v>
      </c>
      <c r="CX234" s="167"/>
      <c r="CY234" s="167"/>
      <c r="CZ234" s="167"/>
      <c r="DA234" s="168"/>
      <c r="DB234" s="168"/>
    </row>
    <row r="235" spans="1:107" x14ac:dyDescent="0.2">
      <c r="A235" s="7" t="str">
        <f>CONCATENATE(B235,"_",C235,"_",D235)</f>
        <v>EIG_QU_26</v>
      </c>
      <c r="B235" s="5" t="s">
        <v>3653</v>
      </c>
      <c r="C235" s="5" t="s">
        <v>646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8">
        <v>178.84623902297477</v>
      </c>
      <c r="CT235" s="8">
        <v>186.77487976809624</v>
      </c>
      <c r="CU235" s="8">
        <v>184.01827476541561</v>
      </c>
      <c r="CV235" s="8">
        <v>189.09017654424741</v>
      </c>
      <c r="CW235" s="8">
        <v>193.06934043985706</v>
      </c>
      <c r="CX235" s="167"/>
      <c r="CY235" s="167"/>
      <c r="CZ235" s="167"/>
      <c r="DA235" s="168"/>
      <c r="DB235" s="168"/>
    </row>
    <row r="236" spans="1:107" x14ac:dyDescent="0.2">
      <c r="BG236" s="8"/>
      <c r="BH236" s="8"/>
      <c r="CX236" s="8"/>
      <c r="CY236" s="8"/>
      <c r="DA236" s="8"/>
    </row>
    <row r="237" spans="1:107" x14ac:dyDescent="0.2">
      <c r="CX237" s="8"/>
      <c r="CY237" s="8"/>
      <c r="DA237" s="8"/>
    </row>
    <row r="238" spans="1:107" ht="15" x14ac:dyDescent="0.25">
      <c r="A238" s="37" t="s">
        <v>3725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AQ238" s="5">
        <v>2023</v>
      </c>
      <c r="CZ238" s="8"/>
      <c r="DA238" s="8"/>
      <c r="DC238" s="8"/>
    </row>
    <row r="239" spans="1:107" x14ac:dyDescent="0.2">
      <c r="A239" s="7" t="str">
        <f t="shared" ref="A239:A302" si="4">CONCATENATE(B239,"_",C239,"_",D239)</f>
        <v>EFHg_Ja_1</v>
      </c>
      <c r="B239" s="5" t="s">
        <v>251</v>
      </c>
      <c r="C239" s="5" t="s">
        <v>258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AQ239" s="8">
        <v>361.43268997919466</v>
      </c>
      <c r="AR239" s="167"/>
      <c r="AU239" s="8"/>
      <c r="DA239" s="8"/>
      <c r="DC239" s="8"/>
    </row>
    <row r="240" spans="1:107" x14ac:dyDescent="0.2">
      <c r="A240" s="7" t="str">
        <f t="shared" si="4"/>
        <v>EFHg_Ja_2</v>
      </c>
      <c r="B240" s="5" t="s">
        <v>251</v>
      </c>
      <c r="C240" s="5" t="s">
        <v>258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AQ240" s="8">
        <v>271.96112084617232</v>
      </c>
      <c r="AR240" s="167"/>
      <c r="AU240" s="8"/>
      <c r="BF240" s="8"/>
      <c r="DA240" s="8"/>
      <c r="DC240" s="8"/>
    </row>
    <row r="241" spans="1:107" x14ac:dyDescent="0.2">
      <c r="A241" s="7" t="str">
        <f t="shared" si="4"/>
        <v>EFHg_Ja_3</v>
      </c>
      <c r="B241" s="5" t="s">
        <v>251</v>
      </c>
      <c r="C241" s="5" t="s">
        <v>258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AQ241" s="8">
        <v>350.14033517324822</v>
      </c>
      <c r="AR241" s="167"/>
      <c r="AU241" s="8"/>
      <c r="DA241" s="8"/>
      <c r="DC241" s="8"/>
    </row>
    <row r="242" spans="1:107" x14ac:dyDescent="0.2">
      <c r="A242" s="7" t="str">
        <f t="shared" si="4"/>
        <v>EFHg_Ja_4</v>
      </c>
      <c r="B242" s="5" t="s">
        <v>251</v>
      </c>
      <c r="C242" s="5" t="s">
        <v>258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AQ242" s="8">
        <v>277.72693434221634</v>
      </c>
      <c r="AR242" s="167"/>
      <c r="AU242" s="8"/>
      <c r="DA242" s="8"/>
      <c r="DC242" s="8"/>
    </row>
    <row r="243" spans="1:107" x14ac:dyDescent="0.2">
      <c r="A243" s="7" t="str">
        <f t="shared" si="4"/>
        <v>EFHg_Ja_5</v>
      </c>
      <c r="B243" s="5" t="s">
        <v>251</v>
      </c>
      <c r="C243" s="5" t="s">
        <v>258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AQ243" s="8">
        <v>389.58443888041307</v>
      </c>
      <c r="AR243" s="167"/>
      <c r="AU243" s="8"/>
      <c r="DA243" s="8"/>
      <c r="DC243" s="8"/>
    </row>
    <row r="244" spans="1:107" x14ac:dyDescent="0.2">
      <c r="A244" s="7" t="str">
        <f t="shared" si="4"/>
        <v>EFHg_Ja_6</v>
      </c>
      <c r="B244" s="5" t="s">
        <v>251</v>
      </c>
      <c r="C244" s="5" t="s">
        <v>258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AQ244" s="8">
        <v>348.47155276374974</v>
      </c>
      <c r="AR244" s="167"/>
      <c r="AU244" s="8"/>
      <c r="DA244" s="8"/>
      <c r="DC244" s="8"/>
    </row>
    <row r="245" spans="1:107" x14ac:dyDescent="0.2">
      <c r="A245" s="7" t="str">
        <f t="shared" si="4"/>
        <v>EFHg_Ja_7</v>
      </c>
      <c r="B245" s="5" t="s">
        <v>251</v>
      </c>
      <c r="C245" s="5" t="s">
        <v>258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AQ245" s="8">
        <v>378.80843865000145</v>
      </c>
      <c r="AR245" s="167"/>
      <c r="AU245" s="8"/>
      <c r="DA245" s="8"/>
      <c r="DC245" s="8"/>
    </row>
    <row r="246" spans="1:107" x14ac:dyDescent="0.2">
      <c r="A246" s="7" t="str">
        <f t="shared" si="4"/>
        <v>EFHg_Ja_8</v>
      </c>
      <c r="B246" s="5" t="s">
        <v>251</v>
      </c>
      <c r="C246" s="5" t="s">
        <v>258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AQ246" s="8">
        <v>246.58747431203773</v>
      </c>
      <c r="AR246" s="167"/>
      <c r="AU246" s="8"/>
      <c r="DA246" s="8"/>
      <c r="DC246" s="8"/>
    </row>
    <row r="247" spans="1:107" x14ac:dyDescent="0.2">
      <c r="A247" s="7" t="str">
        <f t="shared" si="4"/>
        <v>EFHg_Ja_9</v>
      </c>
      <c r="B247" s="5" t="s">
        <v>251</v>
      </c>
      <c r="C247" s="5" t="s">
        <v>258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AQ247" s="8">
        <v>510.90068862387585</v>
      </c>
      <c r="AR247" s="167"/>
      <c r="AU247" s="8"/>
      <c r="DA247" s="8"/>
      <c r="DC247" s="8"/>
    </row>
    <row r="248" spans="1:107" x14ac:dyDescent="0.2">
      <c r="A248" s="7" t="str">
        <f t="shared" si="4"/>
        <v>EFHg_Ja_10</v>
      </c>
      <c r="B248" s="5" t="s">
        <v>251</v>
      </c>
      <c r="C248" s="5" t="s">
        <v>258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AQ248" s="8">
        <v>267.29596561652994</v>
      </c>
      <c r="AR248" s="167"/>
      <c r="AU248" s="8"/>
      <c r="DA248" s="8"/>
      <c r="DC248" s="8"/>
    </row>
    <row r="249" spans="1:107" x14ac:dyDescent="0.2">
      <c r="A249" s="7" t="str">
        <f t="shared" si="4"/>
        <v>EFHg_Ja_11</v>
      </c>
      <c r="B249" s="5" t="s">
        <v>251</v>
      </c>
      <c r="C249" s="5" t="s">
        <v>258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AQ249" s="8">
        <v>244.40989964849032</v>
      </c>
      <c r="AR249" s="167"/>
      <c r="AU249" s="8"/>
      <c r="DA249" s="8"/>
      <c r="DC249" s="8"/>
    </row>
    <row r="250" spans="1:107" x14ac:dyDescent="0.2">
      <c r="A250" s="7" t="str">
        <f t="shared" si="4"/>
        <v>EFHg_Ja_12</v>
      </c>
      <c r="B250" s="5" t="s">
        <v>251</v>
      </c>
      <c r="C250" s="5" t="s">
        <v>258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AQ250" s="8">
        <v>444.49585372952265</v>
      </c>
      <c r="AR250" s="167"/>
      <c r="AU250" s="8"/>
      <c r="DA250" s="8"/>
      <c r="DC250" s="8"/>
    </row>
    <row r="251" spans="1:107" x14ac:dyDescent="0.2">
      <c r="A251" s="7" t="str">
        <f t="shared" si="4"/>
        <v>EFHg_Ja_13</v>
      </c>
      <c r="B251" s="5" t="s">
        <v>251</v>
      </c>
      <c r="C251" s="5" t="s">
        <v>258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AQ251" s="8">
        <v>303.71941725830936</v>
      </c>
      <c r="AR251" s="167"/>
      <c r="AU251" s="8"/>
      <c r="DA251" s="8"/>
      <c r="DC251" s="8"/>
    </row>
    <row r="252" spans="1:107" x14ac:dyDescent="0.2">
      <c r="A252" s="7" t="str">
        <f t="shared" si="4"/>
        <v>EFHg_Ja_14</v>
      </c>
      <c r="B252" s="5" t="s">
        <v>251</v>
      </c>
      <c r="C252" s="5" t="s">
        <v>258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AQ252" s="8">
        <v>285.82538318545471</v>
      </c>
      <c r="AR252" s="167"/>
      <c r="AU252" s="8"/>
      <c r="DA252" s="8"/>
      <c r="DC252" s="8"/>
    </row>
    <row r="253" spans="1:107" x14ac:dyDescent="0.2">
      <c r="A253" s="7" t="str">
        <f t="shared" si="4"/>
        <v>EFHg_Ja_15</v>
      </c>
      <c r="B253" s="5" t="s">
        <v>251</v>
      </c>
      <c r="C253" s="5" t="s">
        <v>258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AQ253" s="8">
        <v>286.86415901199064</v>
      </c>
      <c r="AR253" s="167"/>
      <c r="AU253" s="8"/>
      <c r="DA253" s="8"/>
      <c r="DC253" s="8"/>
    </row>
    <row r="254" spans="1:107" x14ac:dyDescent="0.2">
      <c r="A254" s="7" t="str">
        <f t="shared" si="4"/>
        <v>EFHg_Ja_16</v>
      </c>
      <c r="B254" s="5" t="s">
        <v>251</v>
      </c>
      <c r="C254" s="5" t="s">
        <v>258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AQ254" s="8">
        <v>317.06064407567027</v>
      </c>
      <c r="AR254" s="167"/>
      <c r="AU254" s="8"/>
      <c r="DA254" s="8"/>
      <c r="DC254" s="8"/>
    </row>
    <row r="255" spans="1:107" x14ac:dyDescent="0.2">
      <c r="A255" s="7" t="str">
        <f t="shared" si="4"/>
        <v>EFHg_Ja_17</v>
      </c>
      <c r="B255" s="5" t="s">
        <v>251</v>
      </c>
      <c r="C255" s="5" t="s">
        <v>258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AQ255" s="8">
        <v>323.64503512580524</v>
      </c>
      <c r="AR255" s="167"/>
      <c r="AU255" s="8"/>
      <c r="DA255" s="8"/>
      <c r="DC255" s="8"/>
    </row>
    <row r="256" spans="1:107" x14ac:dyDescent="0.2">
      <c r="A256" s="7" t="str">
        <f t="shared" si="4"/>
        <v>EFHg_Ja_18</v>
      </c>
      <c r="B256" s="5" t="s">
        <v>251</v>
      </c>
      <c r="C256" s="5" t="s">
        <v>258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AQ256" s="8">
        <v>260.94815010809327</v>
      </c>
      <c r="AR256" s="167"/>
      <c r="AU256" s="8"/>
      <c r="DA256" s="8"/>
      <c r="DC256" s="8"/>
    </row>
    <row r="257" spans="1:107" x14ac:dyDescent="0.2">
      <c r="A257" s="7" t="str">
        <f t="shared" si="4"/>
        <v>EFHg_Ja_19</v>
      </c>
      <c r="B257" s="5" t="s">
        <v>251</v>
      </c>
      <c r="C257" s="5" t="s">
        <v>258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AQ257" s="8">
        <v>283.51127815819575</v>
      </c>
      <c r="AR257" s="167"/>
      <c r="AU257" s="8"/>
      <c r="DA257" s="8"/>
      <c r="DC257" s="8"/>
    </row>
    <row r="258" spans="1:107" x14ac:dyDescent="0.2">
      <c r="A258" s="7" t="str">
        <f t="shared" si="4"/>
        <v>EFHg_Ja_20</v>
      </c>
      <c r="B258" s="5" t="s">
        <v>251</v>
      </c>
      <c r="C258" s="5" t="s">
        <v>258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AQ258" s="8">
        <v>307.85897822577999</v>
      </c>
      <c r="AR258" s="167"/>
      <c r="AU258" s="8"/>
      <c r="DA258" s="8"/>
      <c r="DC258" s="8"/>
    </row>
    <row r="259" spans="1:107" x14ac:dyDescent="0.2">
      <c r="A259" s="7" t="str">
        <f t="shared" si="4"/>
        <v>EFHg_Ja_21</v>
      </c>
      <c r="B259" s="5" t="s">
        <v>251</v>
      </c>
      <c r="C259" s="5" t="s">
        <v>258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AQ259" s="8">
        <v>276.0952607623193</v>
      </c>
      <c r="AR259" s="167"/>
      <c r="AU259" s="8"/>
      <c r="DA259" s="8"/>
      <c r="DC259" s="8"/>
    </row>
    <row r="260" spans="1:107" x14ac:dyDescent="0.2">
      <c r="A260" s="7" t="str">
        <f t="shared" si="4"/>
        <v>EFHg_Ja_22</v>
      </c>
      <c r="B260" s="5" t="s">
        <v>251</v>
      </c>
      <c r="C260" s="5" t="s">
        <v>258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AQ260" s="8">
        <v>346.00045704784634</v>
      </c>
      <c r="AR260" s="167"/>
      <c r="AU260" s="8"/>
      <c r="DA260" s="8"/>
      <c r="DC260" s="8"/>
    </row>
    <row r="261" spans="1:107" x14ac:dyDescent="0.2">
      <c r="A261" s="7" t="str">
        <f t="shared" si="4"/>
        <v>EFHg_Ja_23</v>
      </c>
      <c r="B261" s="5" t="s">
        <v>251</v>
      </c>
      <c r="C261" s="5" t="s">
        <v>258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AQ261" s="8">
        <v>276.3576292308681</v>
      </c>
      <c r="AR261" s="167"/>
      <c r="AU261" s="8"/>
      <c r="DA261" s="8"/>
      <c r="DC261" s="8"/>
    </row>
    <row r="262" spans="1:107" x14ac:dyDescent="0.2">
      <c r="A262" s="7" t="str">
        <f t="shared" si="4"/>
        <v>EFHg_Ja_24</v>
      </c>
      <c r="B262" s="5" t="s">
        <v>251</v>
      </c>
      <c r="C262" s="5" t="s">
        <v>258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AQ262" s="8">
        <v>257.02286496053057</v>
      </c>
      <c r="AR262" s="167"/>
      <c r="AU262" s="8"/>
      <c r="DA262" s="8"/>
      <c r="DC262" s="8"/>
    </row>
    <row r="263" spans="1:107" x14ac:dyDescent="0.2">
      <c r="A263" s="7" t="str">
        <f t="shared" si="4"/>
        <v>EFHg_Ja_25</v>
      </c>
      <c r="B263" s="5" t="s">
        <v>251</v>
      </c>
      <c r="C263" s="5" t="s">
        <v>258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AQ263" s="8">
        <v>384.88354909832026</v>
      </c>
      <c r="AR263" s="167"/>
      <c r="AU263" s="8"/>
      <c r="DA263" s="8"/>
      <c r="DC263" s="8"/>
    </row>
    <row r="264" spans="1:107" x14ac:dyDescent="0.2">
      <c r="A264" s="7" t="str">
        <f t="shared" si="4"/>
        <v>EFHg_Ja_26</v>
      </c>
      <c r="B264" s="5" t="s">
        <v>251</v>
      </c>
      <c r="C264" s="5" t="s">
        <v>258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AQ264" s="8">
        <v>188.97616476032962</v>
      </c>
      <c r="AR264" s="167"/>
      <c r="AU264" s="8"/>
      <c r="DA264" s="8"/>
      <c r="DC264" s="8"/>
    </row>
    <row r="265" spans="1:107" x14ac:dyDescent="0.2">
      <c r="A265" s="7" t="str">
        <f t="shared" si="4"/>
        <v>EFHt_Ja_1</v>
      </c>
      <c r="B265" s="5" t="s">
        <v>3652</v>
      </c>
      <c r="C265" s="5" t="s">
        <v>258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AQ265" s="8">
        <v>337.22619454996476</v>
      </c>
      <c r="AR265" s="167"/>
      <c r="AU265" s="8"/>
      <c r="DA265" s="8"/>
      <c r="DC265" s="8"/>
    </row>
    <row r="266" spans="1:107" x14ac:dyDescent="0.2">
      <c r="A266" s="7" t="str">
        <f t="shared" si="4"/>
        <v>EFHt_Ja_2</v>
      </c>
      <c r="B266" s="5" t="s">
        <v>3652</v>
      </c>
      <c r="C266" s="5" t="s">
        <v>258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AQ266" s="8">
        <v>256.81267276415178</v>
      </c>
      <c r="AR266" s="167"/>
      <c r="AU266" s="8"/>
      <c r="DA266" s="8"/>
      <c r="DC266" s="8"/>
    </row>
    <row r="267" spans="1:107" x14ac:dyDescent="0.2">
      <c r="A267" s="7" t="str">
        <f t="shared" si="4"/>
        <v>EFHt_Ja_3</v>
      </c>
      <c r="B267" s="5" t="s">
        <v>3652</v>
      </c>
      <c r="C267" s="5" t="s">
        <v>258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AQ267" s="8">
        <v>329.69852952246629</v>
      </c>
      <c r="AR267" s="167"/>
      <c r="AU267" s="8"/>
      <c r="DA267" s="8"/>
      <c r="DC267" s="8"/>
    </row>
    <row r="268" spans="1:107" x14ac:dyDescent="0.2">
      <c r="A268" s="7" t="str">
        <f t="shared" si="4"/>
        <v>EFHt_Ja_4</v>
      </c>
      <c r="B268" s="5" t="s">
        <v>3652</v>
      </c>
      <c r="C268" s="5" t="s">
        <v>258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AQ268" s="8">
        <v>264.17750751652352</v>
      </c>
      <c r="AR268" s="167"/>
      <c r="AU268" s="8"/>
      <c r="DA268" s="8"/>
      <c r="DC268" s="8"/>
    </row>
    <row r="269" spans="1:107" x14ac:dyDescent="0.2">
      <c r="A269" s="7" t="str">
        <f t="shared" si="4"/>
        <v>EFHt_Ja_5</v>
      </c>
      <c r="B269" s="5" t="s">
        <v>3652</v>
      </c>
      <c r="C269" s="5" t="s">
        <v>258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AQ269" s="8">
        <v>367.44301408461524</v>
      </c>
      <c r="AR269" s="167"/>
      <c r="AU269" s="8"/>
      <c r="DA269" s="8"/>
      <c r="DC269" s="8"/>
    </row>
    <row r="270" spans="1:107" x14ac:dyDescent="0.2">
      <c r="A270" s="7" t="str">
        <f t="shared" si="4"/>
        <v>EFHt_Ja_6</v>
      </c>
      <c r="B270" s="5" t="s">
        <v>3652</v>
      </c>
      <c r="C270" s="5" t="s">
        <v>258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AQ270" s="8">
        <v>330.46148400261706</v>
      </c>
      <c r="AR270" s="167"/>
      <c r="AU270" s="8"/>
      <c r="DA270" s="8"/>
      <c r="DC270" s="8"/>
    </row>
    <row r="271" spans="1:107" x14ac:dyDescent="0.2">
      <c r="A271" s="7" t="str">
        <f t="shared" si="4"/>
        <v>EFHt_Ja_7</v>
      </c>
      <c r="B271" s="5" t="s">
        <v>3652</v>
      </c>
      <c r="C271" s="5" t="s">
        <v>258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AQ271" s="8">
        <v>358.88327390815789</v>
      </c>
      <c r="AR271" s="167"/>
      <c r="AU271" s="8"/>
      <c r="DA271" s="8"/>
      <c r="DC271" s="8"/>
    </row>
    <row r="272" spans="1:107" x14ac:dyDescent="0.2">
      <c r="A272" s="7" t="str">
        <f t="shared" si="4"/>
        <v>EFHt_Ja_8</v>
      </c>
      <c r="B272" s="5" t="s">
        <v>3652</v>
      </c>
      <c r="C272" s="5" t="s">
        <v>258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AQ272" s="8">
        <v>234.11570840152066</v>
      </c>
      <c r="AR272" s="167"/>
      <c r="AU272" s="8"/>
      <c r="DA272" s="8"/>
      <c r="DC272" s="8"/>
    </row>
    <row r="273" spans="1:107" x14ac:dyDescent="0.2">
      <c r="A273" s="7" t="str">
        <f t="shared" si="4"/>
        <v>EFHt_Ja_9</v>
      </c>
      <c r="B273" s="5" t="s">
        <v>3652</v>
      </c>
      <c r="C273" s="5" t="s">
        <v>258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AQ273" s="8">
        <v>484.25024733285466</v>
      </c>
      <c r="AR273" s="167"/>
      <c r="AU273" s="8"/>
      <c r="DA273" s="8"/>
      <c r="DC273" s="8"/>
    </row>
    <row r="274" spans="1:107" x14ac:dyDescent="0.2">
      <c r="A274" s="7" t="str">
        <f t="shared" si="4"/>
        <v>EFHt_Ja_10</v>
      </c>
      <c r="B274" s="5" t="s">
        <v>3652</v>
      </c>
      <c r="C274" s="5" t="s">
        <v>258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AQ274" s="8">
        <v>253.33871849042205</v>
      </c>
      <c r="AR274" s="167"/>
      <c r="AU274" s="8"/>
      <c r="DA274" s="8"/>
      <c r="DC274" s="8"/>
    </row>
    <row r="275" spans="1:107" x14ac:dyDescent="0.2">
      <c r="A275" s="7" t="str">
        <f t="shared" si="4"/>
        <v>EFHt_Ja_11</v>
      </c>
      <c r="B275" s="5" t="s">
        <v>3652</v>
      </c>
      <c r="C275" s="5" t="s">
        <v>258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AQ275" s="8">
        <v>231.56937105111663</v>
      </c>
      <c r="AR275" s="167"/>
      <c r="AU275" s="8"/>
      <c r="DA275" s="8"/>
      <c r="DC275" s="8"/>
    </row>
    <row r="276" spans="1:107" x14ac:dyDescent="0.2">
      <c r="A276" s="7" t="str">
        <f t="shared" si="4"/>
        <v>EFHt_Ja_12</v>
      </c>
      <c r="B276" s="5" t="s">
        <v>3652</v>
      </c>
      <c r="C276" s="5" t="s">
        <v>258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AQ276" s="8">
        <v>420.87659314710749</v>
      </c>
      <c r="AR276" s="167"/>
      <c r="AU276" s="8"/>
      <c r="DA276" s="8"/>
      <c r="DC276" s="8"/>
    </row>
    <row r="277" spans="1:107" x14ac:dyDescent="0.2">
      <c r="A277" s="7" t="str">
        <f t="shared" si="4"/>
        <v>EFHt_Ja_13</v>
      </c>
      <c r="B277" s="5" t="s">
        <v>3652</v>
      </c>
      <c r="C277" s="5" t="s">
        <v>258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AQ277" s="8">
        <v>288.37086954132724</v>
      </c>
      <c r="AR277" s="167"/>
      <c r="AU277" s="8"/>
      <c r="DA277" s="8"/>
      <c r="DC277" s="8"/>
    </row>
    <row r="278" spans="1:107" x14ac:dyDescent="0.2">
      <c r="A278" s="7" t="str">
        <f t="shared" si="4"/>
        <v>EFHt_Ja_14</v>
      </c>
      <c r="B278" s="5" t="s">
        <v>3652</v>
      </c>
      <c r="C278" s="5" t="s">
        <v>258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AQ278" s="8">
        <v>270.61965507717116</v>
      </c>
      <c r="AR278" s="167"/>
      <c r="AU278" s="8"/>
      <c r="DA278" s="8"/>
      <c r="DC278" s="8"/>
    </row>
    <row r="279" spans="1:107" x14ac:dyDescent="0.2">
      <c r="A279" s="7" t="str">
        <f t="shared" si="4"/>
        <v>EFHt_Ja_15</v>
      </c>
      <c r="B279" s="5" t="s">
        <v>3652</v>
      </c>
      <c r="C279" s="5" t="s">
        <v>258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AQ279" s="8">
        <v>271.07146613414284</v>
      </c>
      <c r="AR279" s="167"/>
      <c r="AU279" s="8"/>
      <c r="DA279" s="8"/>
      <c r="DC279" s="8"/>
    </row>
    <row r="280" spans="1:107" x14ac:dyDescent="0.2">
      <c r="A280" s="7" t="str">
        <f t="shared" si="4"/>
        <v>EFHt_Ja_16</v>
      </c>
      <c r="B280" s="5" t="s">
        <v>3652</v>
      </c>
      <c r="C280" s="5" t="s">
        <v>258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AQ280" s="8">
        <v>300.54932609741638</v>
      </c>
      <c r="AR280" s="167"/>
      <c r="AU280" s="8"/>
      <c r="DA280" s="8"/>
      <c r="DC280" s="8"/>
    </row>
    <row r="281" spans="1:107" x14ac:dyDescent="0.2">
      <c r="A281" s="7" t="str">
        <f t="shared" si="4"/>
        <v>EFHt_Ja_17</v>
      </c>
      <c r="B281" s="5" t="s">
        <v>3652</v>
      </c>
      <c r="C281" s="5" t="s">
        <v>258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AQ281" s="8">
        <v>306.31179478272998</v>
      </c>
      <c r="AR281" s="167"/>
      <c r="AU281" s="8"/>
      <c r="DA281" s="8"/>
      <c r="DC281" s="8"/>
    </row>
    <row r="282" spans="1:107" x14ac:dyDescent="0.2">
      <c r="A282" s="7" t="str">
        <f t="shared" si="4"/>
        <v>EFHt_Ja_18</v>
      </c>
      <c r="B282" s="5" t="s">
        <v>3652</v>
      </c>
      <c r="C282" s="5" t="s">
        <v>258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AQ282" s="8">
        <v>247.69122022869104</v>
      </c>
      <c r="AR282" s="167"/>
      <c r="AU282" s="8"/>
      <c r="DA282" s="8"/>
      <c r="DC282" s="8"/>
    </row>
    <row r="283" spans="1:107" x14ac:dyDescent="0.2">
      <c r="A283" s="7" t="str">
        <f t="shared" si="4"/>
        <v>EFHt_Ja_19</v>
      </c>
      <c r="B283" s="5" t="s">
        <v>3652</v>
      </c>
      <c r="C283" s="5" t="s">
        <v>258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AQ283" s="8">
        <v>267.69333707004017</v>
      </c>
      <c r="AR283" s="167"/>
      <c r="AU283" s="8"/>
      <c r="DA283" s="8"/>
      <c r="DC283" s="8"/>
    </row>
    <row r="284" spans="1:107" x14ac:dyDescent="0.2">
      <c r="A284" s="7" t="str">
        <f t="shared" si="4"/>
        <v>EFHt_Ja_20</v>
      </c>
      <c r="B284" s="5" t="s">
        <v>3652</v>
      </c>
      <c r="C284" s="5" t="s">
        <v>258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AQ284" s="8">
        <v>291.78644314114194</v>
      </c>
      <c r="AR284" s="167"/>
      <c r="AU284" s="8"/>
      <c r="DA284" s="8"/>
      <c r="DC284" s="8"/>
    </row>
    <row r="285" spans="1:107" x14ac:dyDescent="0.2">
      <c r="A285" s="7" t="str">
        <f t="shared" si="4"/>
        <v>EFHt_Ja_21</v>
      </c>
      <c r="B285" s="5" t="s">
        <v>3652</v>
      </c>
      <c r="C285" s="5" t="s">
        <v>258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AQ285" s="8">
        <v>260.7742003037302</v>
      </c>
      <c r="AR285" s="167"/>
      <c r="AU285" s="8"/>
      <c r="DA285" s="8"/>
      <c r="DC285" s="8"/>
    </row>
    <row r="286" spans="1:107" x14ac:dyDescent="0.2">
      <c r="A286" s="7" t="str">
        <f t="shared" si="4"/>
        <v>EFHt_Ja_22</v>
      </c>
      <c r="B286" s="5" t="s">
        <v>3652</v>
      </c>
      <c r="C286" s="5" t="s">
        <v>258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AQ286" s="8">
        <v>326.72262385484021</v>
      </c>
      <c r="AR286" s="167"/>
      <c r="AU286" s="8"/>
      <c r="DA286" s="8"/>
      <c r="DC286" s="8"/>
    </row>
    <row r="287" spans="1:107" x14ac:dyDescent="0.2">
      <c r="A287" s="7" t="str">
        <f t="shared" si="4"/>
        <v>EFHt_Ja_23</v>
      </c>
      <c r="B287" s="5" t="s">
        <v>3652</v>
      </c>
      <c r="C287" s="5" t="s">
        <v>258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AQ287" s="8">
        <v>261.52244690829264</v>
      </c>
      <c r="AR287" s="167"/>
      <c r="AU287" s="8"/>
      <c r="DA287" s="8"/>
      <c r="DC287" s="8"/>
    </row>
    <row r="288" spans="1:107" x14ac:dyDescent="0.2">
      <c r="A288" s="7" t="str">
        <f t="shared" si="4"/>
        <v>EFHt_Ja_24</v>
      </c>
      <c r="B288" s="5" t="s">
        <v>3652</v>
      </c>
      <c r="C288" s="5" t="s">
        <v>258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AQ288" s="8">
        <v>243.43610422378146</v>
      </c>
      <c r="AR288" s="167"/>
      <c r="AU288" s="8"/>
      <c r="DA288" s="8"/>
      <c r="DC288" s="8"/>
    </row>
    <row r="289" spans="1:107" x14ac:dyDescent="0.2">
      <c r="A289" s="7" t="str">
        <f t="shared" si="4"/>
        <v>EFHt_Ja_25</v>
      </c>
      <c r="B289" s="5" t="s">
        <v>3652</v>
      </c>
      <c r="C289" s="5" t="s">
        <v>258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AQ289" s="8">
        <v>362.40682625792482</v>
      </c>
      <c r="AR289" s="167"/>
      <c r="AU289" s="8"/>
      <c r="DA289" s="8"/>
      <c r="DC289" s="8"/>
    </row>
    <row r="290" spans="1:107" x14ac:dyDescent="0.2">
      <c r="A290" s="7" t="str">
        <f t="shared" si="4"/>
        <v>EFHt_Ja_26</v>
      </c>
      <c r="B290" s="5" t="s">
        <v>3652</v>
      </c>
      <c r="C290" s="5" t="s">
        <v>258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AQ290" s="8">
        <v>179.42040037593196</v>
      </c>
      <c r="AR290" s="167"/>
      <c r="AU290" s="8"/>
      <c r="DA290" s="8"/>
      <c r="DC290" s="8"/>
    </row>
    <row r="291" spans="1:107" x14ac:dyDescent="0.2">
      <c r="A291" s="7" t="str">
        <f t="shared" si="4"/>
        <v>EFHm_Ja_1</v>
      </c>
      <c r="B291" s="5" t="s">
        <v>250</v>
      </c>
      <c r="C291" s="5" t="s">
        <v>258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AQ291" s="8">
        <v>313.77310414537362</v>
      </c>
      <c r="AR291" s="167"/>
      <c r="AU291" s="8"/>
      <c r="DA291" s="8"/>
      <c r="DC291" s="8"/>
    </row>
    <row r="292" spans="1:107" x14ac:dyDescent="0.2">
      <c r="A292" s="7" t="str">
        <f t="shared" si="4"/>
        <v>EFHm_Ja_2</v>
      </c>
      <c r="B292" s="5" t="s">
        <v>250</v>
      </c>
      <c r="C292" s="5" t="s">
        <v>258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AQ292" s="8">
        <v>242.47683885692371</v>
      </c>
      <c r="AR292" s="167"/>
      <c r="AU292" s="8"/>
      <c r="DA292" s="8"/>
      <c r="DC292" s="8"/>
    </row>
    <row r="293" spans="1:107" x14ac:dyDescent="0.2">
      <c r="A293" s="7" t="str">
        <f t="shared" si="4"/>
        <v>EFHm_Ja_3</v>
      </c>
      <c r="B293" s="5" t="s">
        <v>250</v>
      </c>
      <c r="C293" s="5" t="s">
        <v>258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AQ293" s="8">
        <v>311.41030624400764</v>
      </c>
      <c r="AR293" s="167"/>
      <c r="AU293" s="8"/>
      <c r="DA293" s="8"/>
      <c r="DC293" s="8"/>
    </row>
    <row r="294" spans="1:107" x14ac:dyDescent="0.2">
      <c r="A294" s="7" t="str">
        <f t="shared" si="4"/>
        <v>EFHm_Ja_4</v>
      </c>
      <c r="B294" s="5" t="s">
        <v>250</v>
      </c>
      <c r="C294" s="5" t="s">
        <v>258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AQ294" s="8">
        <v>252.11470061590663</v>
      </c>
      <c r="AR294" s="167"/>
      <c r="AU294" s="8"/>
      <c r="DA294" s="8"/>
      <c r="DC294" s="8"/>
    </row>
    <row r="295" spans="1:107" x14ac:dyDescent="0.2">
      <c r="A295" s="7" t="str">
        <f t="shared" si="4"/>
        <v>EFHm_Ja_5</v>
      </c>
      <c r="B295" s="5" t="s">
        <v>250</v>
      </c>
      <c r="C295" s="5" t="s">
        <v>258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AQ295" s="8">
        <v>345.31025770557949</v>
      </c>
      <c r="AR295" s="167"/>
      <c r="AU295" s="8"/>
      <c r="DA295" s="8"/>
      <c r="DC295" s="8"/>
    </row>
    <row r="296" spans="1:107" x14ac:dyDescent="0.2">
      <c r="A296" s="7" t="str">
        <f t="shared" si="4"/>
        <v>EFHm_Ja_6</v>
      </c>
      <c r="B296" s="5" t="s">
        <v>250</v>
      </c>
      <c r="C296" s="5" t="s">
        <v>258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AQ296" s="8">
        <v>312.71953184846035</v>
      </c>
      <c r="AR296" s="167"/>
      <c r="AU296" s="8"/>
      <c r="DA296" s="8"/>
      <c r="DC296" s="8"/>
    </row>
    <row r="297" spans="1:107" x14ac:dyDescent="0.2">
      <c r="A297" s="7" t="str">
        <f t="shared" si="4"/>
        <v>EFHm_Ja_7</v>
      </c>
      <c r="B297" s="5" t="s">
        <v>250</v>
      </c>
      <c r="C297" s="5" t="s">
        <v>258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AQ297" s="8">
        <v>338.24333432132653</v>
      </c>
      <c r="AR297" s="167"/>
      <c r="AU297" s="8"/>
      <c r="DA297" s="8"/>
      <c r="DC297" s="8"/>
    </row>
    <row r="298" spans="1:107" x14ac:dyDescent="0.2">
      <c r="A298" s="7" t="str">
        <f t="shared" si="4"/>
        <v>EFHm_Ja_8</v>
      </c>
      <c r="B298" s="5" t="s">
        <v>250</v>
      </c>
      <c r="C298" s="5" t="s">
        <v>258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AQ298" s="8">
        <v>222.75021492983947</v>
      </c>
      <c r="AR298" s="167"/>
      <c r="AU298" s="8"/>
      <c r="DA298" s="8"/>
      <c r="DC298" s="8"/>
    </row>
    <row r="299" spans="1:107" x14ac:dyDescent="0.2">
      <c r="A299" s="7" t="str">
        <f t="shared" si="4"/>
        <v>EFHm_Ja_9</v>
      </c>
      <c r="B299" s="5" t="s">
        <v>250</v>
      </c>
      <c r="C299" s="5" t="s">
        <v>258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AQ299" s="8">
        <v>456.81070558639004</v>
      </c>
      <c r="AR299" s="167"/>
      <c r="AU299" s="8"/>
      <c r="DA299" s="8"/>
      <c r="DC299" s="8"/>
    </row>
    <row r="300" spans="1:107" x14ac:dyDescent="0.2">
      <c r="A300" s="7" t="str">
        <f t="shared" si="4"/>
        <v>EFHm_Ja_10</v>
      </c>
      <c r="B300" s="5" t="s">
        <v>250</v>
      </c>
      <c r="C300" s="5" t="s">
        <v>258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AQ300" s="8">
        <v>241.26680893745092</v>
      </c>
      <c r="AR300" s="167"/>
      <c r="AU300" s="8"/>
      <c r="DA300" s="8"/>
      <c r="DC300" s="8"/>
    </row>
    <row r="301" spans="1:107" x14ac:dyDescent="0.2">
      <c r="A301" s="7" t="str">
        <f t="shared" si="4"/>
        <v>EFHm_Ja_11</v>
      </c>
      <c r="B301" s="5" t="s">
        <v>250</v>
      </c>
      <c r="C301" s="5" t="s">
        <v>258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AQ301" s="8">
        <v>220.42500490575119</v>
      </c>
      <c r="AR301" s="167"/>
      <c r="AU301" s="8"/>
      <c r="DA301" s="8"/>
      <c r="DC301" s="8"/>
    </row>
    <row r="302" spans="1:107" x14ac:dyDescent="0.2">
      <c r="A302" s="7" t="str">
        <f t="shared" si="4"/>
        <v>EFHm_Ja_12</v>
      </c>
      <c r="B302" s="5" t="s">
        <v>250</v>
      </c>
      <c r="C302" s="5" t="s">
        <v>258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AQ302" s="8">
        <v>396.46464969636895</v>
      </c>
      <c r="AR302" s="167"/>
      <c r="AU302" s="8"/>
      <c r="DA302" s="8"/>
      <c r="DC302" s="8"/>
    </row>
    <row r="303" spans="1:107" x14ac:dyDescent="0.2">
      <c r="A303" s="7" t="str">
        <f t="shared" ref="A303:A366" si="5">CONCATENATE(B303,"_",C303,"_",D303)</f>
        <v>EFHm_Ja_13</v>
      </c>
      <c r="B303" s="5" t="s">
        <v>250</v>
      </c>
      <c r="C303" s="5" t="s">
        <v>258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AQ303" s="8">
        <v>278.95357138219572</v>
      </c>
      <c r="AR303" s="167"/>
      <c r="AU303" s="8"/>
      <c r="DA303" s="8"/>
      <c r="DC303" s="8"/>
    </row>
    <row r="304" spans="1:107" x14ac:dyDescent="0.2">
      <c r="A304" s="7" t="str">
        <f t="shared" si="5"/>
        <v>EFHm_Ja_14</v>
      </c>
      <c r="B304" s="5" t="s">
        <v>250</v>
      </c>
      <c r="C304" s="5" t="s">
        <v>258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AQ304" s="8">
        <v>258.44477733428852</v>
      </c>
      <c r="AR304" s="167"/>
      <c r="AU304" s="8"/>
      <c r="DA304" s="8"/>
      <c r="DC304" s="8"/>
    </row>
    <row r="305" spans="1:107" x14ac:dyDescent="0.2">
      <c r="A305" s="7" t="str">
        <f t="shared" si="5"/>
        <v>EFHm_Ja_15</v>
      </c>
      <c r="B305" s="5" t="s">
        <v>250</v>
      </c>
      <c r="C305" s="5" t="s">
        <v>258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AQ305" s="8">
        <v>255.33033530748637</v>
      </c>
      <c r="AR305" s="167"/>
      <c r="AU305" s="8"/>
      <c r="DA305" s="8"/>
      <c r="DC305" s="8"/>
    </row>
    <row r="306" spans="1:107" x14ac:dyDescent="0.2">
      <c r="A306" s="7" t="str">
        <f t="shared" si="5"/>
        <v>EFHm_Ja_16</v>
      </c>
      <c r="B306" s="5" t="s">
        <v>250</v>
      </c>
      <c r="C306" s="5" t="s">
        <v>258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AQ306" s="8">
        <v>284.4245163818747</v>
      </c>
      <c r="AR306" s="167"/>
      <c r="AU306" s="8"/>
      <c r="DA306" s="8"/>
      <c r="DC306" s="8"/>
    </row>
    <row r="307" spans="1:107" x14ac:dyDescent="0.2">
      <c r="A307" s="7" t="str">
        <f t="shared" si="5"/>
        <v>EFHm_Ja_17</v>
      </c>
      <c r="B307" s="5" t="s">
        <v>250</v>
      </c>
      <c r="C307" s="5" t="s">
        <v>258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AQ307" s="8">
        <v>290.1333850034847</v>
      </c>
      <c r="AR307" s="167"/>
      <c r="AU307" s="8"/>
      <c r="DA307" s="8"/>
      <c r="DC307" s="8"/>
    </row>
    <row r="308" spans="1:107" x14ac:dyDescent="0.2">
      <c r="A308" s="7" t="str">
        <f t="shared" si="5"/>
        <v>EFHm_Ja_18</v>
      </c>
      <c r="B308" s="5" t="s">
        <v>250</v>
      </c>
      <c r="C308" s="5" t="s">
        <v>258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AQ308" s="8">
        <v>235.14936948874836</v>
      </c>
      <c r="AR308" s="167"/>
      <c r="AU308" s="8"/>
      <c r="DA308" s="8"/>
      <c r="DC308" s="8"/>
    </row>
    <row r="309" spans="1:107" x14ac:dyDescent="0.2">
      <c r="A309" s="7" t="str">
        <f t="shared" si="5"/>
        <v>EFHm_Ja_19</v>
      </c>
      <c r="B309" s="5" t="s">
        <v>250</v>
      </c>
      <c r="C309" s="5" t="s">
        <v>258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AQ309" s="8">
        <v>253.60958832335822</v>
      </c>
      <c r="AR309" s="167"/>
      <c r="AU309" s="8"/>
      <c r="DA309" s="8"/>
      <c r="DC309" s="8"/>
    </row>
    <row r="310" spans="1:107" x14ac:dyDescent="0.2">
      <c r="A310" s="7" t="str">
        <f t="shared" si="5"/>
        <v>EFHm_Ja_20</v>
      </c>
      <c r="B310" s="5" t="s">
        <v>250</v>
      </c>
      <c r="C310" s="5" t="s">
        <v>258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AQ310" s="8">
        <v>278.56550118147055</v>
      </c>
      <c r="AR310" s="167"/>
      <c r="AU310" s="8"/>
      <c r="DA310" s="8"/>
      <c r="DC310" s="8"/>
    </row>
    <row r="311" spans="1:107" x14ac:dyDescent="0.2">
      <c r="A311" s="7" t="str">
        <f t="shared" si="5"/>
        <v>EFHm_Ja_21</v>
      </c>
      <c r="B311" s="5" t="s">
        <v>250</v>
      </c>
      <c r="C311" s="5" t="s">
        <v>258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AQ311" s="8">
        <v>246.22907346101294</v>
      </c>
      <c r="AR311" s="167"/>
      <c r="AU311" s="8"/>
      <c r="DA311" s="8"/>
      <c r="DC311" s="8"/>
    </row>
    <row r="312" spans="1:107" x14ac:dyDescent="0.2">
      <c r="A312" s="7" t="str">
        <f t="shared" si="5"/>
        <v>EFHm_Ja_22</v>
      </c>
      <c r="B312" s="5" t="s">
        <v>250</v>
      </c>
      <c r="C312" s="5" t="s">
        <v>258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AQ312" s="8">
        <v>309.30282186695098</v>
      </c>
      <c r="AR312" s="167"/>
      <c r="AU312" s="8"/>
      <c r="DA312" s="8"/>
      <c r="DC312" s="8"/>
    </row>
    <row r="313" spans="1:107" x14ac:dyDescent="0.2">
      <c r="A313" s="7" t="str">
        <f t="shared" si="5"/>
        <v>EFHm_Ja_23</v>
      </c>
      <c r="B313" s="5" t="s">
        <v>250</v>
      </c>
      <c r="C313" s="5" t="s">
        <v>258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AQ313" s="8">
        <v>249.66744350007369</v>
      </c>
      <c r="AR313" s="167"/>
      <c r="AU313" s="8"/>
      <c r="DA313" s="8"/>
      <c r="DC313" s="8"/>
    </row>
    <row r="314" spans="1:107" x14ac:dyDescent="0.2">
      <c r="A314" s="7" t="str">
        <f t="shared" si="5"/>
        <v>EFHm_Ja_24</v>
      </c>
      <c r="B314" s="5" t="s">
        <v>250</v>
      </c>
      <c r="C314" s="5" t="s">
        <v>258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AQ314" s="8">
        <v>230.71894093018815</v>
      </c>
      <c r="AR314" s="167"/>
      <c r="AU314" s="8"/>
      <c r="DA314" s="8"/>
      <c r="DC314" s="8"/>
    </row>
    <row r="315" spans="1:107" x14ac:dyDescent="0.2">
      <c r="A315" s="7" t="str">
        <f t="shared" si="5"/>
        <v>EFHm_Ja_25</v>
      </c>
      <c r="B315" s="5" t="s">
        <v>250</v>
      </c>
      <c r="C315" s="5" t="s">
        <v>258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AQ315" s="8">
        <v>342.93707841384997</v>
      </c>
      <c r="AR315" s="167"/>
      <c r="AU315" s="8"/>
      <c r="DA315" s="8"/>
      <c r="DC315" s="8"/>
    </row>
    <row r="316" spans="1:107" x14ac:dyDescent="0.2">
      <c r="A316" s="7" t="str">
        <f t="shared" si="5"/>
        <v>EFHm_Ja_26</v>
      </c>
      <c r="B316" s="5" t="s">
        <v>250</v>
      </c>
      <c r="C316" s="5" t="s">
        <v>258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AQ316" s="8">
        <v>170.48563340090459</v>
      </c>
      <c r="AR316" s="167"/>
      <c r="AU316" s="8"/>
      <c r="DA316" s="8"/>
      <c r="DC316" s="8"/>
    </row>
    <row r="317" spans="1:107" x14ac:dyDescent="0.2">
      <c r="A317" s="7" t="str">
        <f t="shared" si="5"/>
        <v>EFHu_Ja_1</v>
      </c>
      <c r="B317" s="5" t="s">
        <v>249</v>
      </c>
      <c r="C317" s="5" t="s">
        <v>258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AQ317" s="8">
        <v>322.85112150321942</v>
      </c>
      <c r="AR317" s="167"/>
      <c r="AU317" s="8"/>
      <c r="DA317" s="8"/>
      <c r="DC317" s="8"/>
    </row>
    <row r="318" spans="1:107" x14ac:dyDescent="0.2">
      <c r="A318" s="7" t="str">
        <f t="shared" si="5"/>
        <v>EFHu_Ja_2</v>
      </c>
      <c r="B318" s="5" t="s">
        <v>249</v>
      </c>
      <c r="C318" s="5" t="s">
        <v>258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AQ318" s="8">
        <v>245.65012586121665</v>
      </c>
      <c r="AR318" s="167"/>
      <c r="AU318" s="8"/>
      <c r="DA318" s="8"/>
      <c r="DC318" s="8"/>
    </row>
    <row r="319" spans="1:107" x14ac:dyDescent="0.2">
      <c r="A319" s="7" t="str">
        <f t="shared" si="5"/>
        <v>EFHu_Ja_3</v>
      </c>
      <c r="B319" s="5" t="s">
        <v>249</v>
      </c>
      <c r="C319" s="5" t="s">
        <v>258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AQ319" s="8">
        <v>313.44885519886526</v>
      </c>
      <c r="AR319" s="167"/>
      <c r="AU319" s="8"/>
      <c r="DA319" s="8"/>
      <c r="DC319" s="8"/>
    </row>
    <row r="320" spans="1:107" x14ac:dyDescent="0.2">
      <c r="A320" s="7" t="str">
        <f t="shared" si="5"/>
        <v>EFHu_Ja_4</v>
      </c>
      <c r="B320" s="5" t="s">
        <v>249</v>
      </c>
      <c r="C320" s="5" t="s">
        <v>258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AQ320" s="8">
        <v>251.98048988133473</v>
      </c>
      <c r="AR320" s="167"/>
      <c r="AU320" s="8"/>
      <c r="DA320" s="8"/>
      <c r="DC320" s="8"/>
    </row>
    <row r="321" spans="1:107" x14ac:dyDescent="0.2">
      <c r="A321" s="7" t="str">
        <f t="shared" si="5"/>
        <v>EFHu_Ja_5</v>
      </c>
      <c r="B321" s="5" t="s">
        <v>249</v>
      </c>
      <c r="C321" s="5" t="s">
        <v>258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AQ321" s="8">
        <v>346.6084849536216</v>
      </c>
      <c r="AR321" s="167"/>
      <c r="AU321" s="8"/>
      <c r="DA321" s="8"/>
      <c r="DC321" s="8"/>
    </row>
    <row r="322" spans="1:107" x14ac:dyDescent="0.2">
      <c r="A322" s="7" t="str">
        <f t="shared" si="5"/>
        <v>EFHu_Ja_6</v>
      </c>
      <c r="B322" s="5" t="s">
        <v>249</v>
      </c>
      <c r="C322" s="5" t="s">
        <v>258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AQ322" s="8">
        <v>315.71156027375821</v>
      </c>
      <c r="AR322" s="167"/>
      <c r="AU322" s="8"/>
      <c r="DA322" s="8"/>
      <c r="DC322" s="8"/>
    </row>
    <row r="323" spans="1:107" x14ac:dyDescent="0.2">
      <c r="A323" s="7" t="str">
        <f t="shared" si="5"/>
        <v>EFHu_Ja_7</v>
      </c>
      <c r="B323" s="5" t="s">
        <v>249</v>
      </c>
      <c r="C323" s="5" t="s">
        <v>258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AQ323" s="8">
        <v>342.17025495496631</v>
      </c>
      <c r="AR323" s="167"/>
      <c r="AU323" s="8"/>
      <c r="DA323" s="8"/>
      <c r="DC323" s="8"/>
    </row>
    <row r="324" spans="1:107" x14ac:dyDescent="0.2">
      <c r="A324" s="7" t="str">
        <f t="shared" si="5"/>
        <v>EFHu_Ja_8</v>
      </c>
      <c r="B324" s="5" t="s">
        <v>249</v>
      </c>
      <c r="C324" s="5" t="s">
        <v>258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AQ324" s="8">
        <v>223.00238949686096</v>
      </c>
      <c r="AR324" s="167"/>
      <c r="AU324" s="8"/>
      <c r="DA324" s="8"/>
      <c r="DC324" s="8"/>
    </row>
    <row r="325" spans="1:107" x14ac:dyDescent="0.2">
      <c r="A325" s="7" t="str">
        <f t="shared" si="5"/>
        <v>EFHu_Ja_9</v>
      </c>
      <c r="B325" s="5" t="s">
        <v>249</v>
      </c>
      <c r="C325" s="5" t="s">
        <v>258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AQ325" s="8">
        <v>458.47122450432016</v>
      </c>
      <c r="AR325" s="167"/>
      <c r="AU325" s="8"/>
      <c r="DA325" s="8"/>
      <c r="DC325" s="8"/>
    </row>
    <row r="326" spans="1:107" x14ac:dyDescent="0.2">
      <c r="A326" s="7" t="str">
        <f t="shared" si="5"/>
        <v>EFHu_Ja_10</v>
      </c>
      <c r="B326" s="5" t="s">
        <v>249</v>
      </c>
      <c r="C326" s="5" t="s">
        <v>258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AQ326" s="8">
        <v>241.78987621791043</v>
      </c>
      <c r="AR326" s="167"/>
      <c r="AU326" s="8"/>
      <c r="DA326" s="8"/>
      <c r="DC326" s="8"/>
    </row>
    <row r="327" spans="1:107" x14ac:dyDescent="0.2">
      <c r="A327" s="7" t="str">
        <f t="shared" si="5"/>
        <v>EFHu_Ja_11</v>
      </c>
      <c r="B327" s="5" t="s">
        <v>249</v>
      </c>
      <c r="C327" s="5" t="s">
        <v>258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AQ327" s="8">
        <v>221.48501251963651</v>
      </c>
      <c r="AR327" s="167"/>
      <c r="AU327" s="8"/>
      <c r="DA327" s="8"/>
      <c r="DC327" s="8"/>
    </row>
    <row r="328" spans="1:107" x14ac:dyDescent="0.2">
      <c r="A328" s="7" t="str">
        <f t="shared" si="5"/>
        <v>EFHu_Ja_12</v>
      </c>
      <c r="B328" s="5" t="s">
        <v>249</v>
      </c>
      <c r="C328" s="5" t="s">
        <v>258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AQ328" s="8">
        <v>402.65964959005436</v>
      </c>
      <c r="AR328" s="167"/>
      <c r="AU328" s="8"/>
      <c r="DA328" s="8"/>
      <c r="DC328" s="8"/>
    </row>
    <row r="329" spans="1:107" x14ac:dyDescent="0.2">
      <c r="A329" s="7" t="str">
        <f t="shared" si="5"/>
        <v>EFHu_Ja_13</v>
      </c>
      <c r="B329" s="5" t="s">
        <v>249</v>
      </c>
      <c r="C329" s="5" t="s">
        <v>258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AQ329" s="8">
        <v>272.68304348502403</v>
      </c>
      <c r="AR329" s="167"/>
      <c r="AU329" s="8"/>
      <c r="DA329" s="8"/>
      <c r="DC329" s="8"/>
    </row>
    <row r="330" spans="1:107" x14ac:dyDescent="0.2">
      <c r="A330" s="7" t="str">
        <f t="shared" si="5"/>
        <v>EFHu_Ja_14</v>
      </c>
      <c r="B330" s="5" t="s">
        <v>249</v>
      </c>
      <c r="C330" s="5" t="s">
        <v>258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AQ330" s="8">
        <v>256.14572551265547</v>
      </c>
      <c r="AR330" s="167"/>
      <c r="AU330" s="8"/>
      <c r="DA330" s="8"/>
      <c r="DC330" s="8"/>
    </row>
    <row r="331" spans="1:107" x14ac:dyDescent="0.2">
      <c r="A331" s="7" t="str">
        <f t="shared" si="5"/>
        <v>EFHu_Ja_15</v>
      </c>
      <c r="B331" s="5" t="s">
        <v>249</v>
      </c>
      <c r="C331" s="5" t="s">
        <v>258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AQ331" s="8">
        <v>256.06261757808437</v>
      </c>
      <c r="AR331" s="167"/>
      <c r="AU331" s="8"/>
      <c r="DA331" s="8"/>
      <c r="DC331" s="8"/>
    </row>
    <row r="332" spans="1:107" x14ac:dyDescent="0.2">
      <c r="A332" s="7" t="str">
        <f t="shared" si="5"/>
        <v>EFHu_Ja_16</v>
      </c>
      <c r="B332" s="5" t="s">
        <v>249</v>
      </c>
      <c r="C332" s="5" t="s">
        <v>258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AQ332" s="8">
        <v>284.56337953133954</v>
      </c>
      <c r="AR332" s="167"/>
      <c r="AU332" s="8"/>
      <c r="DA332" s="8"/>
      <c r="DC332" s="8"/>
    </row>
    <row r="333" spans="1:107" x14ac:dyDescent="0.2">
      <c r="A333" s="7" t="str">
        <f t="shared" si="5"/>
        <v>EFHu_Ja_17</v>
      </c>
      <c r="B333" s="5" t="s">
        <v>249</v>
      </c>
      <c r="C333" s="5" t="s">
        <v>258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AQ333" s="8">
        <v>287.86407264589593</v>
      </c>
      <c r="AR333" s="167"/>
      <c r="AU333" s="8"/>
      <c r="DA333" s="8"/>
      <c r="DC333" s="8"/>
    </row>
    <row r="334" spans="1:107" x14ac:dyDescent="0.2">
      <c r="A334" s="7" t="str">
        <f t="shared" si="5"/>
        <v>EFHu_Ja_18</v>
      </c>
      <c r="B334" s="5" t="s">
        <v>249</v>
      </c>
      <c r="C334" s="5" t="s">
        <v>258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AQ334" s="8">
        <v>235.93570685366214</v>
      </c>
      <c r="AR334" s="167"/>
      <c r="AU334" s="8"/>
      <c r="DA334" s="8"/>
      <c r="DC334" s="8"/>
    </row>
    <row r="335" spans="1:107" x14ac:dyDescent="0.2">
      <c r="A335" s="7" t="str">
        <f t="shared" si="5"/>
        <v>EFHu_Ja_19</v>
      </c>
      <c r="B335" s="5" t="s">
        <v>249</v>
      </c>
      <c r="C335" s="5" t="s">
        <v>258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AQ335" s="8">
        <v>256.85540792294313</v>
      </c>
      <c r="AR335" s="167"/>
      <c r="AU335" s="8"/>
      <c r="DA335" s="8"/>
      <c r="DC335" s="8"/>
    </row>
    <row r="336" spans="1:107" x14ac:dyDescent="0.2">
      <c r="A336" s="7" t="str">
        <f t="shared" si="5"/>
        <v>EFHu_Ja_20</v>
      </c>
      <c r="B336" s="5" t="s">
        <v>249</v>
      </c>
      <c r="C336" s="5" t="s">
        <v>258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AQ336" s="8">
        <v>275.73497574059775</v>
      </c>
      <c r="AR336" s="167"/>
      <c r="AU336" s="8"/>
      <c r="DA336" s="8"/>
      <c r="DC336" s="8"/>
    </row>
    <row r="337" spans="1:107" x14ac:dyDescent="0.2">
      <c r="A337" s="7" t="str">
        <f t="shared" si="5"/>
        <v>EFHu_Ja_21</v>
      </c>
      <c r="B337" s="5" t="s">
        <v>249</v>
      </c>
      <c r="C337" s="5" t="s">
        <v>258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AQ337" s="8">
        <v>248.57915651561302</v>
      </c>
      <c r="AR337" s="167"/>
      <c r="AU337" s="8"/>
      <c r="DA337" s="8"/>
      <c r="DC337" s="8"/>
    </row>
    <row r="338" spans="1:107" x14ac:dyDescent="0.2">
      <c r="A338" s="7" t="str">
        <f t="shared" si="5"/>
        <v>EFHu_Ja_22</v>
      </c>
      <c r="B338" s="5" t="s">
        <v>249</v>
      </c>
      <c r="C338" s="5" t="s">
        <v>258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AQ338" s="8">
        <v>310.59932602872584</v>
      </c>
      <c r="AR338" s="167"/>
      <c r="AU338" s="8"/>
      <c r="DA338" s="8"/>
      <c r="DC338" s="8"/>
    </row>
    <row r="339" spans="1:107" x14ac:dyDescent="0.2">
      <c r="A339" s="7" t="str">
        <f t="shared" si="5"/>
        <v>EFHu_Ja_23</v>
      </c>
      <c r="B339" s="5" t="s">
        <v>249</v>
      </c>
      <c r="C339" s="5" t="s">
        <v>258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AQ339" s="8">
        <v>247.36535781940532</v>
      </c>
      <c r="AR339" s="167"/>
      <c r="AU339" s="8"/>
      <c r="DA339" s="8"/>
      <c r="DC339" s="8"/>
    </row>
    <row r="340" spans="1:107" x14ac:dyDescent="0.2">
      <c r="A340" s="7" t="str">
        <f t="shared" si="5"/>
        <v>EFHu_Ja_24</v>
      </c>
      <c r="B340" s="5" t="s">
        <v>249</v>
      </c>
      <c r="C340" s="5" t="s">
        <v>258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AQ340" s="8">
        <v>232.37026455944095</v>
      </c>
      <c r="AR340" s="167"/>
      <c r="AU340" s="8"/>
      <c r="DA340" s="8"/>
      <c r="DC340" s="8"/>
    </row>
    <row r="341" spans="1:107" x14ac:dyDescent="0.2">
      <c r="A341" s="7" t="str">
        <f t="shared" si="5"/>
        <v>EFHu_Ja_25</v>
      </c>
      <c r="B341" s="5" t="s">
        <v>249</v>
      </c>
      <c r="C341" s="5" t="s">
        <v>258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AQ341" s="8">
        <v>343.93686675804446</v>
      </c>
      <c r="AR341" s="167"/>
      <c r="AU341" s="8"/>
      <c r="DA341" s="8"/>
      <c r="DC341" s="8"/>
    </row>
    <row r="342" spans="1:107" x14ac:dyDescent="0.2">
      <c r="A342" s="7" t="str">
        <f t="shared" si="5"/>
        <v>EFHu_Ja_26</v>
      </c>
      <c r="B342" s="5" t="s">
        <v>249</v>
      </c>
      <c r="C342" s="5" t="s">
        <v>258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AQ342" s="8">
        <v>171.08752270843891</v>
      </c>
      <c r="AR342" s="167"/>
      <c r="AU342" s="8"/>
      <c r="DA342" s="8"/>
      <c r="DC342" s="8"/>
    </row>
    <row r="343" spans="1:107" x14ac:dyDescent="0.2">
      <c r="A343" s="7" t="str">
        <f t="shared" si="5"/>
        <v>EWGg_Ja_1</v>
      </c>
      <c r="B343" s="5" t="s">
        <v>248</v>
      </c>
      <c r="C343" s="5" t="s">
        <v>258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AQ343" s="8">
        <v>371.00331807808868</v>
      </c>
      <c r="AR343" s="167"/>
      <c r="AU343" s="8"/>
      <c r="DA343" s="8"/>
      <c r="DC343" s="8"/>
    </row>
    <row r="344" spans="1:107" x14ac:dyDescent="0.2">
      <c r="A344" s="7" t="str">
        <f t="shared" si="5"/>
        <v>EWGg_Ja_2</v>
      </c>
      <c r="B344" s="5" t="s">
        <v>248</v>
      </c>
      <c r="C344" s="5" t="s">
        <v>258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AQ344" s="8">
        <v>259.74865210007982</v>
      </c>
      <c r="AR344" s="167"/>
      <c r="AU344" s="8"/>
      <c r="DA344" s="8"/>
      <c r="DC344" s="8"/>
    </row>
    <row r="345" spans="1:107" x14ac:dyDescent="0.2">
      <c r="A345" s="7" t="str">
        <f t="shared" si="5"/>
        <v>EWGg_Ja_3</v>
      </c>
      <c r="B345" s="5" t="s">
        <v>248</v>
      </c>
      <c r="C345" s="5" t="s">
        <v>258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AQ345" s="8">
        <v>252.954918890453</v>
      </c>
      <c r="AR345" s="167"/>
      <c r="AU345" s="8"/>
      <c r="DA345" s="8"/>
      <c r="DC345" s="8"/>
    </row>
    <row r="346" spans="1:107" x14ac:dyDescent="0.2">
      <c r="A346" s="7" t="str">
        <f t="shared" si="5"/>
        <v>EWGg_Ja_4</v>
      </c>
      <c r="B346" s="5" t="s">
        <v>248</v>
      </c>
      <c r="C346" s="5" t="s">
        <v>258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AQ346" s="8">
        <v>218.68782480337578</v>
      </c>
      <c r="AR346" s="167"/>
      <c r="AU346" s="8"/>
      <c r="DA346" s="8"/>
      <c r="DC346" s="8"/>
    </row>
    <row r="347" spans="1:107" x14ac:dyDescent="0.2">
      <c r="A347" s="7" t="str">
        <f t="shared" si="5"/>
        <v>EWGg_Ja_5</v>
      </c>
      <c r="B347" s="5" t="s">
        <v>248</v>
      </c>
      <c r="C347" s="5" t="s">
        <v>258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AQ347" s="8">
        <v>377.44192747060862</v>
      </c>
      <c r="AR347" s="167"/>
      <c r="AU347" s="8"/>
      <c r="DA347" s="8"/>
      <c r="DC347" s="8"/>
    </row>
    <row r="348" spans="1:107" x14ac:dyDescent="0.2">
      <c r="A348" s="7" t="str">
        <f t="shared" si="5"/>
        <v>EWGg_Ja_6</v>
      </c>
      <c r="B348" s="5" t="s">
        <v>248</v>
      </c>
      <c r="C348" s="5" t="s">
        <v>258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AQ348" s="8">
        <v>276.39936168310896</v>
      </c>
      <c r="AR348" s="167"/>
      <c r="AU348" s="8"/>
      <c r="DA348" s="8"/>
      <c r="DC348" s="8"/>
    </row>
    <row r="349" spans="1:107" x14ac:dyDescent="0.2">
      <c r="A349" s="7" t="str">
        <f t="shared" si="5"/>
        <v>EWGg_Ja_7</v>
      </c>
      <c r="B349" s="5" t="s">
        <v>248</v>
      </c>
      <c r="C349" s="5" t="s">
        <v>258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AQ349" s="8">
        <v>301.09571283001833</v>
      </c>
      <c r="AR349" s="167"/>
      <c r="AU349" s="8"/>
      <c r="DA349" s="8"/>
      <c r="DC349" s="8"/>
    </row>
    <row r="350" spans="1:107" x14ac:dyDescent="0.2">
      <c r="A350" s="7" t="str">
        <f t="shared" si="5"/>
        <v>EWGg_Ja_8</v>
      </c>
      <c r="B350" s="5" t="s">
        <v>248</v>
      </c>
      <c r="C350" s="5" t="s">
        <v>258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AQ350" s="8">
        <v>200.25141636733389</v>
      </c>
      <c r="AR350" s="167"/>
      <c r="AU350" s="8"/>
      <c r="DA350" s="8"/>
      <c r="DC350" s="8"/>
    </row>
    <row r="351" spans="1:107" x14ac:dyDescent="0.2">
      <c r="A351" s="7" t="str">
        <f t="shared" si="5"/>
        <v>EWGg_Ja_9</v>
      </c>
      <c r="B351" s="5" t="s">
        <v>248</v>
      </c>
      <c r="C351" s="5" t="s">
        <v>258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AQ351" s="8">
        <v>468.63756073314198</v>
      </c>
      <c r="AR351" s="167"/>
      <c r="AU351" s="8"/>
      <c r="DA351" s="8"/>
      <c r="DC351" s="8"/>
    </row>
    <row r="352" spans="1:107" x14ac:dyDescent="0.2">
      <c r="A352" s="7" t="str">
        <f t="shared" si="5"/>
        <v>EWGg_Ja_10</v>
      </c>
      <c r="B352" s="5" t="s">
        <v>248</v>
      </c>
      <c r="C352" s="5" t="s">
        <v>258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AQ352" s="8">
        <v>240.57723174867641</v>
      </c>
      <c r="AR352" s="167"/>
      <c r="AU352" s="8"/>
      <c r="DA352" s="8"/>
      <c r="DC352" s="8"/>
    </row>
    <row r="353" spans="1:107" x14ac:dyDescent="0.2">
      <c r="A353" s="7" t="str">
        <f t="shared" si="5"/>
        <v>EWGg_Ja_11</v>
      </c>
      <c r="B353" s="5" t="s">
        <v>248</v>
      </c>
      <c r="C353" s="5" t="s">
        <v>258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AQ353" s="8">
        <v>229.17199865764016</v>
      </c>
      <c r="AR353" s="167"/>
      <c r="AU353" s="8"/>
      <c r="DA353" s="8"/>
      <c r="DC353" s="8"/>
    </row>
    <row r="354" spans="1:107" x14ac:dyDescent="0.2">
      <c r="A354" s="7" t="str">
        <f t="shared" si="5"/>
        <v>EWGg_Ja_12</v>
      </c>
      <c r="B354" s="5" t="s">
        <v>248</v>
      </c>
      <c r="C354" s="5" t="s">
        <v>258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AQ354" s="8">
        <v>391.73518407068354</v>
      </c>
      <c r="AR354" s="167"/>
      <c r="AU354" s="8"/>
      <c r="DA354" s="8"/>
      <c r="DC354" s="8"/>
    </row>
    <row r="355" spans="1:107" x14ac:dyDescent="0.2">
      <c r="A355" s="7" t="str">
        <f t="shared" si="5"/>
        <v>EWGg_Ja_13</v>
      </c>
      <c r="B355" s="5" t="s">
        <v>248</v>
      </c>
      <c r="C355" s="5" t="s">
        <v>258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AQ355" s="8">
        <v>269.90012132015949</v>
      </c>
      <c r="AR355" s="167"/>
      <c r="AU355" s="8"/>
      <c r="DA355" s="8"/>
      <c r="DC355" s="8"/>
    </row>
    <row r="356" spans="1:107" x14ac:dyDescent="0.2">
      <c r="A356" s="7" t="str">
        <f t="shared" si="5"/>
        <v>EWGg_Ja_14</v>
      </c>
      <c r="B356" s="5" t="s">
        <v>248</v>
      </c>
      <c r="C356" s="5" t="s">
        <v>258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AQ356" s="8">
        <v>255.95203530216057</v>
      </c>
      <c r="AR356" s="167"/>
      <c r="AU356" s="8"/>
      <c r="DA356" s="8"/>
      <c r="DC356" s="8"/>
    </row>
    <row r="357" spans="1:107" x14ac:dyDescent="0.2">
      <c r="A357" s="7" t="str">
        <f t="shared" si="5"/>
        <v>EWGg_Ja_15</v>
      </c>
      <c r="B357" s="5" t="s">
        <v>248</v>
      </c>
      <c r="C357" s="5" t="s">
        <v>258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AQ357" s="8">
        <v>267.31132311280163</v>
      </c>
      <c r="AR357" s="167"/>
      <c r="AU357" s="8"/>
      <c r="DA357" s="8"/>
      <c r="DC357" s="8"/>
    </row>
    <row r="358" spans="1:107" x14ac:dyDescent="0.2">
      <c r="A358" s="7" t="str">
        <f t="shared" si="5"/>
        <v>EWGg_Ja_16</v>
      </c>
      <c r="B358" s="5" t="s">
        <v>248</v>
      </c>
      <c r="C358" s="5" t="s">
        <v>258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AQ358" s="8">
        <v>257.36261538719424</v>
      </c>
      <c r="AR358" s="167"/>
      <c r="AU358" s="8"/>
      <c r="DA358" s="8"/>
      <c r="DC358" s="8"/>
    </row>
    <row r="359" spans="1:107" x14ac:dyDescent="0.2">
      <c r="A359" s="7" t="str">
        <f t="shared" si="5"/>
        <v>EWGg_Ja_17</v>
      </c>
      <c r="B359" s="5" t="s">
        <v>248</v>
      </c>
      <c r="C359" s="5" t="s">
        <v>258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AQ359" s="8">
        <v>276.27410402385192</v>
      </c>
      <c r="AR359" s="167"/>
      <c r="AU359" s="8"/>
      <c r="DA359" s="8"/>
      <c r="DC359" s="8"/>
    </row>
    <row r="360" spans="1:107" x14ac:dyDescent="0.2">
      <c r="A360" s="7" t="str">
        <f t="shared" si="5"/>
        <v>EWGg_Ja_18</v>
      </c>
      <c r="B360" s="5" t="s">
        <v>248</v>
      </c>
      <c r="C360" s="5" t="s">
        <v>258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AQ360" s="8">
        <v>287.02983386466553</v>
      </c>
      <c r="AR360" s="167"/>
      <c r="AU360" s="8"/>
      <c r="DA360" s="8"/>
      <c r="DC360" s="8"/>
    </row>
    <row r="361" spans="1:107" x14ac:dyDescent="0.2">
      <c r="A361" s="7" t="str">
        <f t="shared" si="5"/>
        <v>EWGg_Ja_19</v>
      </c>
      <c r="B361" s="5" t="s">
        <v>248</v>
      </c>
      <c r="C361" s="5" t="s">
        <v>258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AQ361" s="8">
        <v>254.21121379495762</v>
      </c>
      <c r="AR361" s="167"/>
      <c r="AU361" s="8"/>
      <c r="DA361" s="8"/>
      <c r="DC361" s="8"/>
    </row>
    <row r="362" spans="1:107" x14ac:dyDescent="0.2">
      <c r="A362" s="7" t="str">
        <f t="shared" si="5"/>
        <v>EWGg_Ja_20</v>
      </c>
      <c r="B362" s="5" t="s">
        <v>248</v>
      </c>
      <c r="C362" s="5" t="s">
        <v>258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AQ362" s="8">
        <v>245.34247731476739</v>
      </c>
      <c r="AR362" s="167"/>
      <c r="AU362" s="8"/>
      <c r="DA362" s="8"/>
      <c r="DC362" s="8"/>
    </row>
    <row r="363" spans="1:107" x14ac:dyDescent="0.2">
      <c r="A363" s="7" t="str">
        <f t="shared" si="5"/>
        <v>EWGg_Ja_21</v>
      </c>
      <c r="B363" s="5" t="s">
        <v>248</v>
      </c>
      <c r="C363" s="5" t="s">
        <v>258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AQ363" s="8">
        <v>263.30633969323702</v>
      </c>
      <c r="AR363" s="167"/>
      <c r="AU363" s="8"/>
      <c r="DA363" s="8"/>
      <c r="DC363" s="8"/>
    </row>
    <row r="364" spans="1:107" x14ac:dyDescent="0.2">
      <c r="A364" s="7" t="str">
        <f t="shared" si="5"/>
        <v>EWGg_Ja_22</v>
      </c>
      <c r="B364" s="5" t="s">
        <v>248</v>
      </c>
      <c r="C364" s="5" t="s">
        <v>258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AQ364" s="8">
        <v>324.83093867976214</v>
      </c>
      <c r="AR364" s="167"/>
      <c r="AU364" s="8"/>
      <c r="DA364" s="8"/>
      <c r="DC364" s="8"/>
    </row>
    <row r="365" spans="1:107" x14ac:dyDescent="0.2">
      <c r="A365" s="7" t="str">
        <f t="shared" si="5"/>
        <v>EWGg_Ja_23</v>
      </c>
      <c r="B365" s="5" t="s">
        <v>248</v>
      </c>
      <c r="C365" s="5" t="s">
        <v>258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AQ365" s="8">
        <v>248.37991048282947</v>
      </c>
      <c r="AR365" s="167"/>
      <c r="AU365" s="8"/>
      <c r="DA365" s="8"/>
      <c r="DC365" s="8"/>
    </row>
    <row r="366" spans="1:107" x14ac:dyDescent="0.2">
      <c r="A366" s="7" t="str">
        <f t="shared" si="5"/>
        <v>EWGg_Ja_24</v>
      </c>
      <c r="B366" s="5" t="s">
        <v>248</v>
      </c>
      <c r="C366" s="5" t="s">
        <v>258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AQ366" s="8">
        <v>264.04014915846039</v>
      </c>
      <c r="AR366" s="167"/>
      <c r="AU366" s="8"/>
      <c r="DA366" s="8"/>
      <c r="DC366" s="8"/>
    </row>
    <row r="367" spans="1:107" x14ac:dyDescent="0.2">
      <c r="A367" s="7" t="str">
        <f t="shared" ref="A367:A430" si="6">CONCATENATE(B367,"_",C367,"_",D367)</f>
        <v>EWGg_Ja_25</v>
      </c>
      <c r="B367" s="5" t="s">
        <v>248</v>
      </c>
      <c r="C367" s="5" t="s">
        <v>258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AQ367" s="8">
        <v>371.79751089399753</v>
      </c>
      <c r="AR367" s="167"/>
      <c r="AU367" s="8"/>
      <c r="DA367" s="8"/>
      <c r="DC367" s="8"/>
    </row>
    <row r="368" spans="1:107" x14ac:dyDescent="0.2">
      <c r="A368" s="7" t="str">
        <f t="shared" si="6"/>
        <v>EWGg_Ja_26</v>
      </c>
      <c r="B368" s="5" t="s">
        <v>248</v>
      </c>
      <c r="C368" s="5" t="s">
        <v>258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AQ368" s="8">
        <v>175.39482311487376</v>
      </c>
      <c r="AR368" s="167"/>
      <c r="AU368" s="8"/>
      <c r="DA368" s="8"/>
      <c r="DC368" s="8"/>
    </row>
    <row r="369" spans="1:107" x14ac:dyDescent="0.2">
      <c r="A369" s="7" t="str">
        <f t="shared" si="6"/>
        <v>EWGt_Ja_1</v>
      </c>
      <c r="B369" s="5" t="s">
        <v>3651</v>
      </c>
      <c r="C369" s="5" t="s">
        <v>258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AQ369" s="8">
        <v>358.60485188053525</v>
      </c>
      <c r="AR369" s="167"/>
      <c r="AU369" s="8"/>
      <c r="DA369" s="8"/>
      <c r="DC369" s="8"/>
    </row>
    <row r="370" spans="1:107" x14ac:dyDescent="0.2">
      <c r="A370" s="7" t="str">
        <f t="shared" si="6"/>
        <v>EWGt_Ja_2</v>
      </c>
      <c r="B370" s="5" t="s">
        <v>3651</v>
      </c>
      <c r="C370" s="5" t="s">
        <v>258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AQ370" s="8">
        <v>258.98841322426688</v>
      </c>
      <c r="AR370" s="167"/>
      <c r="AU370" s="8"/>
      <c r="DA370" s="8"/>
      <c r="DC370" s="8"/>
    </row>
    <row r="371" spans="1:107" x14ac:dyDescent="0.2">
      <c r="A371" s="7" t="str">
        <f t="shared" si="6"/>
        <v>EWGt_Ja_3</v>
      </c>
      <c r="B371" s="5" t="s">
        <v>3651</v>
      </c>
      <c r="C371" s="5" t="s">
        <v>258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AQ371" s="8">
        <v>248.13347430334338</v>
      </c>
      <c r="AR371" s="167"/>
      <c r="AU371" s="8"/>
      <c r="DA371" s="8"/>
      <c r="DC371" s="8"/>
    </row>
    <row r="372" spans="1:107" x14ac:dyDescent="0.2">
      <c r="A372" s="7" t="str">
        <f t="shared" si="6"/>
        <v>EWGt_Ja_4</v>
      </c>
      <c r="B372" s="5" t="s">
        <v>3651</v>
      </c>
      <c r="C372" s="5" t="s">
        <v>258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AQ372" s="8">
        <v>224.09408007674446</v>
      </c>
      <c r="AR372" s="167"/>
      <c r="AU372" s="8"/>
      <c r="DA372" s="8"/>
      <c r="DC372" s="8"/>
    </row>
    <row r="373" spans="1:107" x14ac:dyDescent="0.2">
      <c r="A373" s="7" t="str">
        <f t="shared" si="6"/>
        <v>EWGt_Ja_5</v>
      </c>
      <c r="B373" s="5" t="s">
        <v>3651</v>
      </c>
      <c r="C373" s="5" t="s">
        <v>258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AQ373" s="8">
        <v>352.86318052898486</v>
      </c>
      <c r="AR373" s="167"/>
      <c r="AU373" s="8"/>
      <c r="DA373" s="8"/>
      <c r="DC373" s="8"/>
    </row>
    <row r="374" spans="1:107" x14ac:dyDescent="0.2">
      <c r="A374" s="7" t="str">
        <f t="shared" si="6"/>
        <v>EWGt_Ja_6</v>
      </c>
      <c r="B374" s="5" t="s">
        <v>3651</v>
      </c>
      <c r="C374" s="5" t="s">
        <v>258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AQ374" s="8">
        <v>280.62600958237454</v>
      </c>
      <c r="AR374" s="167"/>
      <c r="AU374" s="8"/>
      <c r="DA374" s="8"/>
      <c r="DC374" s="8"/>
    </row>
    <row r="375" spans="1:107" x14ac:dyDescent="0.2">
      <c r="A375" s="7" t="str">
        <f t="shared" si="6"/>
        <v>EWGt_Ja_7</v>
      </c>
      <c r="B375" s="5" t="s">
        <v>3651</v>
      </c>
      <c r="C375" s="5" t="s">
        <v>258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AQ375" s="8">
        <v>293.68125919937296</v>
      </c>
      <c r="AR375" s="167"/>
      <c r="AU375" s="8"/>
      <c r="DA375" s="8"/>
      <c r="DC375" s="8"/>
    </row>
    <row r="376" spans="1:107" x14ac:dyDescent="0.2">
      <c r="A376" s="7" t="str">
        <f t="shared" si="6"/>
        <v>EWGt_Ja_8</v>
      </c>
      <c r="B376" s="5" t="s">
        <v>3651</v>
      </c>
      <c r="C376" s="5" t="s">
        <v>258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AQ376" s="8">
        <v>200.53505507741227</v>
      </c>
      <c r="AR376" s="167"/>
      <c r="AU376" s="8"/>
      <c r="DA376" s="8"/>
      <c r="DC376" s="8"/>
    </row>
    <row r="377" spans="1:107" x14ac:dyDescent="0.2">
      <c r="A377" s="7" t="str">
        <f t="shared" si="6"/>
        <v>EWGt_Ja_9</v>
      </c>
      <c r="B377" s="5" t="s">
        <v>3651</v>
      </c>
      <c r="C377" s="5" t="s">
        <v>258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AQ377" s="8">
        <v>464.8470657240253</v>
      </c>
      <c r="AR377" s="167"/>
      <c r="AU377" s="8"/>
      <c r="DA377" s="8"/>
      <c r="DC377" s="8"/>
    </row>
    <row r="378" spans="1:107" x14ac:dyDescent="0.2">
      <c r="A378" s="7" t="str">
        <f t="shared" si="6"/>
        <v>EWGt_Ja_10</v>
      </c>
      <c r="B378" s="5" t="s">
        <v>3651</v>
      </c>
      <c r="C378" s="5" t="s">
        <v>258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AQ378" s="8">
        <v>241.1069330897412</v>
      </c>
      <c r="AR378" s="167"/>
      <c r="AU378" s="8"/>
      <c r="DA378" s="8"/>
      <c r="DC378" s="8"/>
    </row>
    <row r="379" spans="1:107" x14ac:dyDescent="0.2">
      <c r="A379" s="7" t="str">
        <f t="shared" si="6"/>
        <v>EWGt_Ja_11</v>
      </c>
      <c r="B379" s="5" t="s">
        <v>3651</v>
      </c>
      <c r="C379" s="5" t="s">
        <v>258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AQ379" s="8">
        <v>228.72124452200575</v>
      </c>
      <c r="AR379" s="167"/>
      <c r="AU379" s="8"/>
      <c r="DA379" s="8"/>
      <c r="DC379" s="8"/>
    </row>
    <row r="380" spans="1:107" x14ac:dyDescent="0.2">
      <c r="A380" s="7" t="str">
        <f t="shared" si="6"/>
        <v>EWGt_Ja_12</v>
      </c>
      <c r="B380" s="5" t="s">
        <v>3651</v>
      </c>
      <c r="C380" s="5" t="s">
        <v>258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AQ380" s="8">
        <v>389.92616436525543</v>
      </c>
      <c r="AR380" s="167"/>
      <c r="AU380" s="8"/>
      <c r="DA380" s="8"/>
      <c r="DC380" s="8"/>
    </row>
    <row r="381" spans="1:107" x14ac:dyDescent="0.2">
      <c r="A381" s="7" t="str">
        <f t="shared" si="6"/>
        <v>EWGt_Ja_13</v>
      </c>
      <c r="B381" s="5" t="s">
        <v>3651</v>
      </c>
      <c r="C381" s="5" t="s">
        <v>258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AQ381" s="8">
        <v>271.8747553114909</v>
      </c>
      <c r="AR381" s="167"/>
      <c r="AU381" s="8"/>
      <c r="DA381" s="8"/>
      <c r="DC381" s="8"/>
    </row>
    <row r="382" spans="1:107" x14ac:dyDescent="0.2">
      <c r="A382" s="7" t="str">
        <f t="shared" si="6"/>
        <v>EWGt_Ja_14</v>
      </c>
      <c r="B382" s="5" t="s">
        <v>3651</v>
      </c>
      <c r="C382" s="5" t="s">
        <v>258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AQ382" s="8">
        <v>253.78918893871196</v>
      </c>
      <c r="AR382" s="167"/>
      <c r="AU382" s="8"/>
      <c r="DA382" s="8"/>
      <c r="DC382" s="8"/>
    </row>
    <row r="383" spans="1:107" x14ac:dyDescent="0.2">
      <c r="A383" s="7" t="str">
        <f t="shared" si="6"/>
        <v>EWGt_Ja_15</v>
      </c>
      <c r="B383" s="5" t="s">
        <v>3651</v>
      </c>
      <c r="C383" s="5" t="s">
        <v>258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AQ383" s="8">
        <v>260.14837966159786</v>
      </c>
      <c r="AR383" s="167"/>
      <c r="AU383" s="8"/>
      <c r="DA383" s="8"/>
      <c r="DC383" s="8"/>
    </row>
    <row r="384" spans="1:107" x14ac:dyDescent="0.2">
      <c r="A384" s="7" t="str">
        <f t="shared" si="6"/>
        <v>EWGt_Ja_16</v>
      </c>
      <c r="B384" s="5" t="s">
        <v>3651</v>
      </c>
      <c r="C384" s="5" t="s">
        <v>258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AQ384" s="8">
        <v>252.89953136478411</v>
      </c>
      <c r="AR384" s="167"/>
      <c r="AU384" s="8"/>
      <c r="DA384" s="8"/>
      <c r="DC384" s="8"/>
    </row>
    <row r="385" spans="1:107" x14ac:dyDescent="0.2">
      <c r="A385" s="7" t="str">
        <f t="shared" si="6"/>
        <v>EWGt_Ja_17</v>
      </c>
      <c r="B385" s="5" t="s">
        <v>3651</v>
      </c>
      <c r="C385" s="5" t="s">
        <v>258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AQ385" s="8">
        <v>273.01032159987591</v>
      </c>
      <c r="AR385" s="167"/>
      <c r="AU385" s="8"/>
      <c r="DA385" s="8"/>
      <c r="DC385" s="8"/>
    </row>
    <row r="386" spans="1:107" x14ac:dyDescent="0.2">
      <c r="A386" s="7" t="str">
        <f t="shared" si="6"/>
        <v>EWGt_Ja_18</v>
      </c>
      <c r="B386" s="5" t="s">
        <v>3651</v>
      </c>
      <c r="C386" s="5" t="s">
        <v>258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AQ386" s="8">
        <v>289.07837635986317</v>
      </c>
      <c r="AR386" s="167"/>
      <c r="AU386" s="8"/>
      <c r="DA386" s="8"/>
      <c r="DC386" s="8"/>
    </row>
    <row r="387" spans="1:107" x14ac:dyDescent="0.2">
      <c r="A387" s="7" t="str">
        <f t="shared" si="6"/>
        <v>EWGt_Ja_19</v>
      </c>
      <c r="B387" s="5" t="s">
        <v>3651</v>
      </c>
      <c r="C387" s="5" t="s">
        <v>258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AQ387" s="8">
        <v>252.42936745255616</v>
      </c>
      <c r="AR387" s="167"/>
      <c r="AU387" s="8"/>
      <c r="DA387" s="8"/>
      <c r="DC387" s="8"/>
    </row>
    <row r="388" spans="1:107" x14ac:dyDescent="0.2">
      <c r="A388" s="7" t="str">
        <f t="shared" si="6"/>
        <v>EWGt_Ja_20</v>
      </c>
      <c r="B388" s="5" t="s">
        <v>3651</v>
      </c>
      <c r="C388" s="5" t="s">
        <v>258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AQ388" s="8">
        <v>245.71059950689204</v>
      </c>
      <c r="AR388" s="167"/>
      <c r="AU388" s="8"/>
      <c r="DA388" s="8"/>
      <c r="DC388" s="8"/>
    </row>
    <row r="389" spans="1:107" x14ac:dyDescent="0.2">
      <c r="A389" s="7" t="str">
        <f t="shared" si="6"/>
        <v>EWGt_Ja_21</v>
      </c>
      <c r="B389" s="5" t="s">
        <v>3651</v>
      </c>
      <c r="C389" s="5" t="s">
        <v>258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AQ389" s="8">
        <v>263.8510021750198</v>
      </c>
      <c r="AR389" s="167"/>
      <c r="AU389" s="8"/>
      <c r="DA389" s="8"/>
      <c r="DC389" s="8"/>
    </row>
    <row r="390" spans="1:107" x14ac:dyDescent="0.2">
      <c r="A390" s="7" t="str">
        <f t="shared" si="6"/>
        <v>EWGt_Ja_22</v>
      </c>
      <c r="B390" s="5" t="s">
        <v>3651</v>
      </c>
      <c r="C390" s="5" t="s">
        <v>258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AQ390" s="8">
        <v>322.20312507803357</v>
      </c>
      <c r="AR390" s="167"/>
      <c r="AU390" s="8"/>
      <c r="DA390" s="8"/>
      <c r="DC390" s="8"/>
    </row>
    <row r="391" spans="1:107" x14ac:dyDescent="0.2">
      <c r="A391" s="7" t="str">
        <f t="shared" si="6"/>
        <v>EWGt_Ja_23</v>
      </c>
      <c r="B391" s="5" t="s">
        <v>3651</v>
      </c>
      <c r="C391" s="5" t="s">
        <v>258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AQ391" s="8">
        <v>247.52682075900512</v>
      </c>
      <c r="AR391" s="167"/>
      <c r="AU391" s="8"/>
      <c r="DA391" s="8"/>
      <c r="DC391" s="8"/>
    </row>
    <row r="392" spans="1:107" x14ac:dyDescent="0.2">
      <c r="A392" s="7" t="str">
        <f t="shared" si="6"/>
        <v>EWGt_Ja_24</v>
      </c>
      <c r="B392" s="5" t="s">
        <v>3651</v>
      </c>
      <c r="C392" s="5" t="s">
        <v>258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AQ392" s="8">
        <v>260.66198558268854</v>
      </c>
      <c r="AR392" s="167"/>
      <c r="AU392" s="8"/>
      <c r="DA392" s="8"/>
      <c r="DC392" s="8"/>
    </row>
    <row r="393" spans="1:107" x14ac:dyDescent="0.2">
      <c r="A393" s="7" t="str">
        <f t="shared" si="6"/>
        <v>EWGt_Ja_25</v>
      </c>
      <c r="B393" s="5" t="s">
        <v>3651</v>
      </c>
      <c r="C393" s="5" t="s">
        <v>258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AQ393" s="8">
        <v>368.06289739778066</v>
      </c>
      <c r="AR393" s="167"/>
      <c r="AU393" s="8"/>
      <c r="DA393" s="8"/>
      <c r="DC393" s="8"/>
    </row>
    <row r="394" spans="1:107" x14ac:dyDescent="0.2">
      <c r="A394" s="7" t="str">
        <f t="shared" si="6"/>
        <v>EWGt_Ja_26</v>
      </c>
      <c r="B394" s="5" t="s">
        <v>3651</v>
      </c>
      <c r="C394" s="5" t="s">
        <v>258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AQ394" s="8">
        <v>174.22917658764982</v>
      </c>
      <c r="AR394" s="167"/>
      <c r="AU394" s="8"/>
      <c r="DA394" s="8"/>
      <c r="DC394" s="8"/>
    </row>
    <row r="395" spans="1:107" x14ac:dyDescent="0.2">
      <c r="A395" s="7" t="str">
        <f t="shared" si="6"/>
        <v>EWGm_Ja_1</v>
      </c>
      <c r="B395" s="5" t="s">
        <v>247</v>
      </c>
      <c r="C395" s="5" t="s">
        <v>258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AQ395" s="8">
        <v>352.02772068070487</v>
      </c>
      <c r="AR395" s="167"/>
      <c r="AU395" s="8"/>
      <c r="DA395" s="8"/>
      <c r="DC395" s="8"/>
    </row>
    <row r="396" spans="1:107" x14ac:dyDescent="0.2">
      <c r="A396" s="7" t="str">
        <f t="shared" si="6"/>
        <v>EWGm_Ja_2</v>
      </c>
      <c r="B396" s="5" t="s">
        <v>247</v>
      </c>
      <c r="C396" s="5" t="s">
        <v>258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AQ396" s="8">
        <v>264.55400252062964</v>
      </c>
      <c r="AR396" s="167"/>
      <c r="AU396" s="8"/>
      <c r="DA396" s="8"/>
      <c r="DC396" s="8"/>
    </row>
    <row r="397" spans="1:107" x14ac:dyDescent="0.2">
      <c r="A397" s="7" t="str">
        <f t="shared" si="6"/>
        <v>EWGm_Ja_3</v>
      </c>
      <c r="B397" s="5" t="s">
        <v>247</v>
      </c>
      <c r="C397" s="5" t="s">
        <v>258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AQ397" s="8">
        <v>249.00476761964546</v>
      </c>
      <c r="AR397" s="167"/>
      <c r="AU397" s="8"/>
      <c r="DA397" s="8"/>
      <c r="DC397" s="8"/>
    </row>
    <row r="398" spans="1:107" x14ac:dyDescent="0.2">
      <c r="A398" s="7" t="str">
        <f t="shared" si="6"/>
        <v>EWGm_Ja_4</v>
      </c>
      <c r="B398" s="5" t="s">
        <v>247</v>
      </c>
      <c r="C398" s="5" t="s">
        <v>258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AQ398" s="8">
        <v>236.19760337169419</v>
      </c>
      <c r="AR398" s="167"/>
      <c r="AU398" s="8"/>
      <c r="DA398" s="8"/>
      <c r="DC398" s="8"/>
    </row>
    <row r="399" spans="1:107" x14ac:dyDescent="0.2">
      <c r="A399" s="7" t="str">
        <f t="shared" si="6"/>
        <v>EWGm_Ja_5</v>
      </c>
      <c r="B399" s="5" t="s">
        <v>247</v>
      </c>
      <c r="C399" s="5" t="s">
        <v>258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AQ399" s="8">
        <v>329.35981582588522</v>
      </c>
      <c r="AR399" s="167"/>
      <c r="AU399" s="8"/>
      <c r="DA399" s="8"/>
      <c r="DC399" s="8"/>
    </row>
    <row r="400" spans="1:107" x14ac:dyDescent="0.2">
      <c r="A400" s="7" t="str">
        <f t="shared" si="6"/>
        <v>EWGm_Ja_6</v>
      </c>
      <c r="B400" s="5" t="s">
        <v>247</v>
      </c>
      <c r="C400" s="5" t="s">
        <v>258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AQ400" s="8">
        <v>291.4291796538248</v>
      </c>
      <c r="AR400" s="167"/>
      <c r="AU400" s="8"/>
      <c r="DA400" s="8"/>
      <c r="DC400" s="8"/>
    </row>
    <row r="401" spans="1:107" x14ac:dyDescent="0.2">
      <c r="A401" s="7" t="str">
        <f t="shared" si="6"/>
        <v>EWGm_Ja_7</v>
      </c>
      <c r="B401" s="5" t="s">
        <v>247</v>
      </c>
      <c r="C401" s="5" t="s">
        <v>258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AQ401" s="8">
        <v>287.40446081857107</v>
      </c>
      <c r="AR401" s="167"/>
      <c r="AU401" s="8"/>
      <c r="DA401" s="8"/>
      <c r="DC401" s="8"/>
    </row>
    <row r="402" spans="1:107" x14ac:dyDescent="0.2">
      <c r="A402" s="7" t="str">
        <f t="shared" si="6"/>
        <v>EWGm_Ja_8</v>
      </c>
      <c r="B402" s="5" t="s">
        <v>247</v>
      </c>
      <c r="C402" s="5" t="s">
        <v>258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AQ402" s="8">
        <v>205.10846075855937</v>
      </c>
      <c r="AR402" s="167"/>
      <c r="AU402" s="8"/>
      <c r="DA402" s="8"/>
      <c r="DC402" s="8"/>
    </row>
    <row r="403" spans="1:107" x14ac:dyDescent="0.2">
      <c r="A403" s="7" t="str">
        <f t="shared" si="6"/>
        <v>EWGm_Ja_9</v>
      </c>
      <c r="B403" s="5" t="s">
        <v>247</v>
      </c>
      <c r="C403" s="5" t="s">
        <v>258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AQ403" s="8">
        <v>473.43286646963634</v>
      </c>
      <c r="AR403" s="167"/>
      <c r="AU403" s="8"/>
      <c r="DA403" s="8"/>
      <c r="DC403" s="8"/>
    </row>
    <row r="404" spans="1:107" x14ac:dyDescent="0.2">
      <c r="A404" s="7" t="str">
        <f t="shared" si="6"/>
        <v>EWGm_Ja_10</v>
      </c>
      <c r="B404" s="5" t="s">
        <v>247</v>
      </c>
      <c r="C404" s="5" t="s">
        <v>258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AQ404" s="8">
        <v>247.42582745948448</v>
      </c>
      <c r="AR404" s="167"/>
      <c r="AU404" s="8"/>
      <c r="DA404" s="8"/>
      <c r="DC404" s="8"/>
    </row>
    <row r="405" spans="1:107" x14ac:dyDescent="0.2">
      <c r="A405" s="7" t="str">
        <f t="shared" si="6"/>
        <v>EWGm_Ja_11</v>
      </c>
      <c r="B405" s="5" t="s">
        <v>247</v>
      </c>
      <c r="C405" s="5" t="s">
        <v>258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AQ405" s="8">
        <v>232.90090833455827</v>
      </c>
      <c r="AR405" s="167"/>
      <c r="AU405" s="8"/>
      <c r="DA405" s="8"/>
      <c r="DC405" s="8"/>
    </row>
    <row r="406" spans="1:107" x14ac:dyDescent="0.2">
      <c r="A406" s="7" t="str">
        <f t="shared" si="6"/>
        <v>EWGm_Ja_12</v>
      </c>
      <c r="B406" s="5" t="s">
        <v>247</v>
      </c>
      <c r="C406" s="5" t="s">
        <v>258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AQ406" s="8">
        <v>393.45212165964978</v>
      </c>
      <c r="AR406" s="167"/>
      <c r="AU406" s="8"/>
      <c r="DA406" s="8"/>
      <c r="DC406" s="8"/>
    </row>
    <row r="407" spans="1:107" x14ac:dyDescent="0.2">
      <c r="A407" s="7" t="str">
        <f t="shared" si="6"/>
        <v>EWGm_Ja_13</v>
      </c>
      <c r="B407" s="5" t="s">
        <v>247</v>
      </c>
      <c r="C407" s="5" t="s">
        <v>258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AQ407" s="8">
        <v>283.68677517554448</v>
      </c>
      <c r="AR407" s="167"/>
      <c r="AU407" s="8"/>
      <c r="DA407" s="8"/>
      <c r="DC407" s="8"/>
    </row>
    <row r="408" spans="1:107" x14ac:dyDescent="0.2">
      <c r="A408" s="7" t="str">
        <f t="shared" si="6"/>
        <v>EWGm_Ja_14</v>
      </c>
      <c r="B408" s="5" t="s">
        <v>247</v>
      </c>
      <c r="C408" s="5" t="s">
        <v>258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AQ408" s="8">
        <v>259.95545294407594</v>
      </c>
      <c r="AR408" s="167"/>
      <c r="AU408" s="8"/>
      <c r="DA408" s="8"/>
      <c r="DC408" s="8"/>
    </row>
    <row r="409" spans="1:107" x14ac:dyDescent="0.2">
      <c r="A409" s="7" t="str">
        <f t="shared" si="6"/>
        <v>EWGm_Ja_15</v>
      </c>
      <c r="B409" s="5" t="s">
        <v>247</v>
      </c>
      <c r="C409" s="5" t="s">
        <v>258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AQ409" s="8">
        <v>259.25745470314882</v>
      </c>
      <c r="AR409" s="167"/>
      <c r="AU409" s="8"/>
      <c r="DA409" s="8"/>
      <c r="DC409" s="8"/>
    </row>
    <row r="410" spans="1:107" x14ac:dyDescent="0.2">
      <c r="A410" s="7" t="str">
        <f t="shared" si="6"/>
        <v>EWGm_Ja_16</v>
      </c>
      <c r="B410" s="5" t="s">
        <v>247</v>
      </c>
      <c r="C410" s="5" t="s">
        <v>258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AQ410" s="8">
        <v>255.94572684961923</v>
      </c>
      <c r="AR410" s="167"/>
      <c r="AU410" s="8"/>
      <c r="DA410" s="8"/>
      <c r="DC410" s="8"/>
    </row>
    <row r="411" spans="1:107" x14ac:dyDescent="0.2">
      <c r="A411" s="7" t="str">
        <f t="shared" si="6"/>
        <v>EWGm_Ja_17</v>
      </c>
      <c r="B411" s="5" t="s">
        <v>247</v>
      </c>
      <c r="C411" s="5" t="s">
        <v>258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AQ411" s="8">
        <v>274.26559581058115</v>
      </c>
      <c r="AR411" s="167"/>
      <c r="AU411" s="8"/>
      <c r="DA411" s="8"/>
      <c r="DC411" s="8"/>
    </row>
    <row r="412" spans="1:107" x14ac:dyDescent="0.2">
      <c r="A412" s="7" t="str">
        <f t="shared" si="6"/>
        <v>EWGm_Ja_18</v>
      </c>
      <c r="B412" s="5" t="s">
        <v>247</v>
      </c>
      <c r="C412" s="5" t="s">
        <v>258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AQ412" s="8">
        <v>302.83520213302421</v>
      </c>
      <c r="AR412" s="167"/>
      <c r="AU412" s="8"/>
      <c r="DA412" s="8"/>
      <c r="DC412" s="8"/>
    </row>
    <row r="413" spans="1:107" x14ac:dyDescent="0.2">
      <c r="A413" s="7" t="str">
        <f t="shared" si="6"/>
        <v>EWGm_Ja_19</v>
      </c>
      <c r="B413" s="5" t="s">
        <v>247</v>
      </c>
      <c r="C413" s="5" t="s">
        <v>258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AQ413" s="8">
        <v>256.76734190319775</v>
      </c>
      <c r="AR413" s="167"/>
      <c r="AU413" s="8"/>
      <c r="DA413" s="8"/>
      <c r="DC413" s="8"/>
    </row>
    <row r="414" spans="1:107" x14ac:dyDescent="0.2">
      <c r="A414" s="7" t="str">
        <f t="shared" si="6"/>
        <v>EWGm_Ja_20</v>
      </c>
      <c r="B414" s="5" t="s">
        <v>247</v>
      </c>
      <c r="C414" s="5" t="s">
        <v>258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AQ414" s="8">
        <v>253.53978054721119</v>
      </c>
      <c r="AR414" s="167"/>
      <c r="AU414" s="8"/>
      <c r="DA414" s="8"/>
      <c r="DC414" s="8"/>
    </row>
    <row r="415" spans="1:107" x14ac:dyDescent="0.2">
      <c r="A415" s="7" t="str">
        <f t="shared" si="6"/>
        <v>EWGm_Ja_21</v>
      </c>
      <c r="B415" s="5" t="s">
        <v>247</v>
      </c>
      <c r="C415" s="5" t="s">
        <v>258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AQ415" s="8">
        <v>271.60443594815206</v>
      </c>
      <c r="AR415" s="167"/>
      <c r="AU415" s="8"/>
      <c r="DA415" s="8"/>
      <c r="DC415" s="8"/>
    </row>
    <row r="416" spans="1:107" x14ac:dyDescent="0.2">
      <c r="A416" s="7" t="str">
        <f t="shared" si="6"/>
        <v>EWGm_Ja_22</v>
      </c>
      <c r="B416" s="5" t="s">
        <v>247</v>
      </c>
      <c r="C416" s="5" t="s">
        <v>258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AQ416" s="8">
        <v>328.47344948520356</v>
      </c>
      <c r="AR416" s="167"/>
      <c r="AU416" s="8"/>
      <c r="DA416" s="8"/>
      <c r="DC416" s="8"/>
    </row>
    <row r="417" spans="1:107" x14ac:dyDescent="0.2">
      <c r="A417" s="7" t="str">
        <f t="shared" si="6"/>
        <v>EWGm_Ja_23</v>
      </c>
      <c r="B417" s="5" t="s">
        <v>247</v>
      </c>
      <c r="C417" s="5" t="s">
        <v>258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AQ417" s="8">
        <v>258.02478361848932</v>
      </c>
      <c r="AR417" s="167"/>
      <c r="AU417" s="8"/>
      <c r="DA417" s="8"/>
      <c r="DC417" s="8"/>
    </row>
    <row r="418" spans="1:107" x14ac:dyDescent="0.2">
      <c r="A418" s="7" t="str">
        <f t="shared" si="6"/>
        <v>EWGm_Ja_24</v>
      </c>
      <c r="B418" s="5" t="s">
        <v>247</v>
      </c>
      <c r="C418" s="5" t="s">
        <v>258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AQ418" s="8">
        <v>261.94385101808962</v>
      </c>
      <c r="AR418" s="167"/>
      <c r="AU418" s="8"/>
      <c r="DA418" s="8"/>
      <c r="DC418" s="8"/>
    </row>
    <row r="419" spans="1:107" x14ac:dyDescent="0.2">
      <c r="A419" s="7" t="str">
        <f t="shared" si="6"/>
        <v>EWGm_Ja_25</v>
      </c>
      <c r="B419" s="5" t="s">
        <v>247</v>
      </c>
      <c r="C419" s="5" t="s">
        <v>258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AQ419" s="8">
        <v>369.84953851209485</v>
      </c>
      <c r="AR419" s="167"/>
      <c r="AU419" s="8"/>
      <c r="DA419" s="8"/>
      <c r="DC419" s="8"/>
    </row>
    <row r="420" spans="1:107" x14ac:dyDescent="0.2">
      <c r="A420" s="7" t="str">
        <f t="shared" si="6"/>
        <v>EWGm_Ja_26</v>
      </c>
      <c r="B420" s="5" t="s">
        <v>247</v>
      </c>
      <c r="C420" s="5" t="s">
        <v>258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AQ420" s="8">
        <v>176.34905862819693</v>
      </c>
      <c r="AR420" s="167"/>
      <c r="AU420" s="8"/>
      <c r="DA420" s="8"/>
      <c r="DC420" s="8"/>
    </row>
    <row r="421" spans="1:107" x14ac:dyDescent="0.2">
      <c r="A421" s="7" t="str">
        <f t="shared" si="6"/>
        <v>EWGu_Ja_1</v>
      </c>
      <c r="B421" s="5" t="s">
        <v>246</v>
      </c>
      <c r="C421" s="5" t="s">
        <v>258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AQ421" s="8">
        <v>324.25108936719619</v>
      </c>
      <c r="AR421" s="167"/>
      <c r="AU421" s="8"/>
      <c r="DA421" s="8"/>
      <c r="DC421" s="8"/>
    </row>
    <row r="422" spans="1:107" x14ac:dyDescent="0.2">
      <c r="A422" s="7" t="str">
        <f t="shared" si="6"/>
        <v>EWGu_Ja_2</v>
      </c>
      <c r="B422" s="5" t="s">
        <v>246</v>
      </c>
      <c r="C422" s="5" t="s">
        <v>258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AQ422" s="8">
        <v>243.30391236760468</v>
      </c>
      <c r="AR422" s="167"/>
      <c r="AU422" s="8"/>
      <c r="DA422" s="8"/>
      <c r="DC422" s="8"/>
    </row>
    <row r="423" spans="1:107" x14ac:dyDescent="0.2">
      <c r="A423" s="7" t="str">
        <f t="shared" si="6"/>
        <v>EWGu_Ja_3</v>
      </c>
      <c r="B423" s="5" t="s">
        <v>246</v>
      </c>
      <c r="C423" s="5" t="s">
        <v>258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AQ423" s="8">
        <v>227.1711760723162</v>
      </c>
      <c r="AR423" s="167"/>
      <c r="AU423" s="8"/>
      <c r="DA423" s="8"/>
      <c r="DC423" s="8"/>
    </row>
    <row r="424" spans="1:107" x14ac:dyDescent="0.2">
      <c r="A424" s="7" t="str">
        <f t="shared" si="6"/>
        <v>EWGu_Ja_4</v>
      </c>
      <c r="B424" s="5" t="s">
        <v>246</v>
      </c>
      <c r="C424" s="5" t="s">
        <v>258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AQ424" s="8">
        <v>217.6973427675629</v>
      </c>
      <c r="AR424" s="167"/>
      <c r="AU424" s="8"/>
      <c r="DA424" s="8"/>
      <c r="DC424" s="8"/>
    </row>
    <row r="425" spans="1:107" x14ac:dyDescent="0.2">
      <c r="A425" s="7" t="str">
        <f t="shared" si="6"/>
        <v>EWGu_Ja_5</v>
      </c>
      <c r="B425" s="5" t="s">
        <v>246</v>
      </c>
      <c r="C425" s="5" t="s">
        <v>258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AQ425" s="8">
        <v>296.45779025680332</v>
      </c>
      <c r="AR425" s="167"/>
      <c r="AU425" s="8"/>
      <c r="DA425" s="8"/>
      <c r="DC425" s="8"/>
    </row>
    <row r="426" spans="1:107" x14ac:dyDescent="0.2">
      <c r="A426" s="7" t="str">
        <f t="shared" si="6"/>
        <v>EWGu_Ja_6</v>
      </c>
      <c r="B426" s="5" t="s">
        <v>246</v>
      </c>
      <c r="C426" s="5" t="s">
        <v>258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AQ426" s="8">
        <v>264.66175304649056</v>
      </c>
      <c r="AR426" s="167"/>
      <c r="AU426" s="8"/>
      <c r="DA426" s="8"/>
      <c r="DC426" s="8"/>
    </row>
    <row r="427" spans="1:107" x14ac:dyDescent="0.2">
      <c r="A427" s="7" t="str">
        <f t="shared" si="6"/>
        <v>EWGu_Ja_7</v>
      </c>
      <c r="B427" s="5" t="s">
        <v>246</v>
      </c>
      <c r="C427" s="5" t="s">
        <v>258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AQ427" s="8">
        <v>271.41835273349454</v>
      </c>
      <c r="AR427" s="167"/>
      <c r="AU427" s="8"/>
      <c r="DA427" s="8"/>
      <c r="DC427" s="8"/>
    </row>
    <row r="428" spans="1:107" x14ac:dyDescent="0.2">
      <c r="A428" s="7" t="str">
        <f t="shared" si="6"/>
        <v>EWGu_Ja_8</v>
      </c>
      <c r="B428" s="5" t="s">
        <v>246</v>
      </c>
      <c r="C428" s="5" t="s">
        <v>258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AQ428" s="8">
        <v>191.50742880806433</v>
      </c>
      <c r="AR428" s="167"/>
      <c r="AU428" s="8"/>
      <c r="DA428" s="8"/>
      <c r="DC428" s="8"/>
    </row>
    <row r="429" spans="1:107" x14ac:dyDescent="0.2">
      <c r="A429" s="7" t="str">
        <f t="shared" si="6"/>
        <v>EWGu_Ja_9</v>
      </c>
      <c r="B429" s="5" t="s">
        <v>246</v>
      </c>
      <c r="C429" s="5" t="s">
        <v>258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AQ429" s="8">
        <v>410.70655329116443</v>
      </c>
      <c r="AR429" s="167"/>
      <c r="AU429" s="8"/>
      <c r="DA429" s="8"/>
      <c r="DC429" s="8"/>
    </row>
    <row r="430" spans="1:107" x14ac:dyDescent="0.2">
      <c r="A430" s="7" t="str">
        <f t="shared" si="6"/>
        <v>EWGu_Ja_10</v>
      </c>
      <c r="B430" s="5" t="s">
        <v>246</v>
      </c>
      <c r="C430" s="5" t="s">
        <v>258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AQ430" s="8">
        <v>229.64435141582121</v>
      </c>
      <c r="AR430" s="167"/>
      <c r="AU430" s="8"/>
      <c r="DA430" s="8"/>
      <c r="DC430" s="8"/>
    </row>
    <row r="431" spans="1:107" x14ac:dyDescent="0.2">
      <c r="A431" s="7" t="str">
        <f t="shared" ref="A431:A494" si="7">CONCATENATE(B431,"_",C431,"_",D431)</f>
        <v>EWGu_Ja_11</v>
      </c>
      <c r="B431" s="5" t="s">
        <v>246</v>
      </c>
      <c r="C431" s="5" t="s">
        <v>258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AQ431" s="8">
        <v>218.48577448711009</v>
      </c>
      <c r="AR431" s="167"/>
      <c r="AU431" s="8"/>
      <c r="DA431" s="8"/>
      <c r="DC431" s="8"/>
    </row>
    <row r="432" spans="1:107" x14ac:dyDescent="0.2">
      <c r="A432" s="7" t="str">
        <f t="shared" si="7"/>
        <v>EWGu_Ja_12</v>
      </c>
      <c r="B432" s="5" t="s">
        <v>246</v>
      </c>
      <c r="C432" s="5" t="s">
        <v>258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AQ432" s="8">
        <v>374.60111622563687</v>
      </c>
      <c r="AR432" s="167"/>
      <c r="AU432" s="8"/>
      <c r="DA432" s="8"/>
      <c r="DC432" s="8"/>
    </row>
    <row r="433" spans="1:107" x14ac:dyDescent="0.2">
      <c r="A433" s="7" t="str">
        <f t="shared" si="7"/>
        <v>EWGu_Ja_13</v>
      </c>
      <c r="B433" s="5" t="s">
        <v>246</v>
      </c>
      <c r="C433" s="5" t="s">
        <v>258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AQ433" s="8">
        <v>244.612092021644</v>
      </c>
      <c r="AR433" s="167"/>
      <c r="AU433" s="8"/>
      <c r="DA433" s="8"/>
      <c r="DC433" s="8"/>
    </row>
    <row r="434" spans="1:107" x14ac:dyDescent="0.2">
      <c r="A434" s="7" t="str">
        <f t="shared" si="7"/>
        <v>EWGu_Ja_14</v>
      </c>
      <c r="B434" s="5" t="s">
        <v>246</v>
      </c>
      <c r="C434" s="5" t="s">
        <v>258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AQ434" s="8">
        <v>231.75609445284815</v>
      </c>
      <c r="AR434" s="167"/>
      <c r="AU434" s="8"/>
      <c r="DA434" s="8"/>
      <c r="DC434" s="8"/>
    </row>
    <row r="435" spans="1:107" x14ac:dyDescent="0.2">
      <c r="A435" s="7" t="str">
        <f t="shared" si="7"/>
        <v>EWGu_Ja_15</v>
      </c>
      <c r="B435" s="5" t="s">
        <v>246</v>
      </c>
      <c r="C435" s="5" t="s">
        <v>258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AQ435" s="8">
        <v>224.66865823448819</v>
      </c>
      <c r="AR435" s="167"/>
      <c r="AU435" s="8"/>
      <c r="DA435" s="8"/>
      <c r="DC435" s="8"/>
    </row>
    <row r="436" spans="1:107" x14ac:dyDescent="0.2">
      <c r="A436" s="7" t="str">
        <f t="shared" si="7"/>
        <v>EWGu_Ja_16</v>
      </c>
      <c r="B436" s="5" t="s">
        <v>246</v>
      </c>
      <c r="C436" s="5" t="s">
        <v>258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AQ436" s="8">
        <v>238.16267688298333</v>
      </c>
      <c r="AR436" s="167"/>
      <c r="AU436" s="8"/>
      <c r="DA436" s="8"/>
      <c r="DC436" s="8"/>
    </row>
    <row r="437" spans="1:107" x14ac:dyDescent="0.2">
      <c r="A437" s="7" t="str">
        <f t="shared" si="7"/>
        <v>EWGu_Ja_17</v>
      </c>
      <c r="B437" s="5" t="s">
        <v>246</v>
      </c>
      <c r="C437" s="5" t="s">
        <v>258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AQ437" s="8">
        <v>250.04353950075554</v>
      </c>
      <c r="AR437" s="167"/>
      <c r="AU437" s="8"/>
      <c r="DA437" s="8"/>
      <c r="DC437" s="8"/>
    </row>
    <row r="438" spans="1:107" x14ac:dyDescent="0.2">
      <c r="A438" s="7" t="str">
        <f t="shared" si="7"/>
        <v>EWGu_Ja_18</v>
      </c>
      <c r="B438" s="5" t="s">
        <v>246</v>
      </c>
      <c r="C438" s="5" t="s">
        <v>258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AQ438" s="8">
        <v>263.69981417800847</v>
      </c>
      <c r="AR438" s="167"/>
      <c r="AU438" s="8"/>
      <c r="DA438" s="8"/>
      <c r="DC438" s="8"/>
    </row>
    <row r="439" spans="1:107" x14ac:dyDescent="0.2">
      <c r="A439" s="7" t="str">
        <f t="shared" si="7"/>
        <v>EWGu_Ja_19</v>
      </c>
      <c r="B439" s="5" t="s">
        <v>246</v>
      </c>
      <c r="C439" s="5" t="s">
        <v>258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AQ439" s="8">
        <v>233.80575725077063</v>
      </c>
      <c r="AR439" s="167"/>
      <c r="AU439" s="8"/>
      <c r="DA439" s="8"/>
      <c r="DC439" s="8"/>
    </row>
    <row r="440" spans="1:107" x14ac:dyDescent="0.2">
      <c r="A440" s="7" t="str">
        <f t="shared" si="7"/>
        <v>EWGu_Ja_20</v>
      </c>
      <c r="B440" s="5" t="s">
        <v>246</v>
      </c>
      <c r="C440" s="5" t="s">
        <v>258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AQ440" s="8">
        <v>225.95989937971765</v>
      </c>
      <c r="AR440" s="167"/>
      <c r="AU440" s="8"/>
      <c r="DA440" s="8"/>
      <c r="DC440" s="8"/>
    </row>
    <row r="441" spans="1:107" x14ac:dyDescent="0.2">
      <c r="A441" s="7" t="str">
        <f t="shared" si="7"/>
        <v>EWGu_Ja_21</v>
      </c>
      <c r="B441" s="5" t="s">
        <v>246</v>
      </c>
      <c r="C441" s="5" t="s">
        <v>258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AQ441" s="8">
        <v>248.23177816326205</v>
      </c>
      <c r="AR441" s="167"/>
      <c r="AU441" s="8"/>
      <c r="DA441" s="8"/>
      <c r="DC441" s="8"/>
    </row>
    <row r="442" spans="1:107" x14ac:dyDescent="0.2">
      <c r="A442" s="7" t="str">
        <f t="shared" si="7"/>
        <v>EWGu_Ja_22</v>
      </c>
      <c r="B442" s="5" t="s">
        <v>246</v>
      </c>
      <c r="C442" s="5" t="s">
        <v>258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AQ442" s="8">
        <v>297.12463722793012</v>
      </c>
      <c r="AR442" s="167"/>
      <c r="AU442" s="8"/>
      <c r="DA442" s="8"/>
      <c r="DC442" s="8"/>
    </row>
    <row r="443" spans="1:107" x14ac:dyDescent="0.2">
      <c r="A443" s="7" t="str">
        <f t="shared" si="7"/>
        <v>EWGu_Ja_23</v>
      </c>
      <c r="B443" s="5" t="s">
        <v>246</v>
      </c>
      <c r="C443" s="5" t="s">
        <v>258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AQ443" s="8">
        <v>219.35533234880174</v>
      </c>
      <c r="AR443" s="167"/>
      <c r="AU443" s="8"/>
      <c r="DA443" s="8"/>
      <c r="DC443" s="8"/>
    </row>
    <row r="444" spans="1:107" x14ac:dyDescent="0.2">
      <c r="A444" s="7" t="str">
        <f t="shared" si="7"/>
        <v>EWGu_Ja_24</v>
      </c>
      <c r="B444" s="5" t="s">
        <v>246</v>
      </c>
      <c r="C444" s="5" t="s">
        <v>258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AQ444" s="8">
        <v>245.06183187685457</v>
      </c>
      <c r="AR444" s="167"/>
      <c r="AU444" s="8"/>
      <c r="DA444" s="8"/>
      <c r="DC444" s="8"/>
    </row>
    <row r="445" spans="1:107" x14ac:dyDescent="0.2">
      <c r="A445" s="7" t="str">
        <f t="shared" si="7"/>
        <v>EWGu_Ja_25</v>
      </c>
      <c r="B445" s="5" t="s">
        <v>246</v>
      </c>
      <c r="C445" s="5" t="s">
        <v>258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AQ445" s="8">
        <v>347.6291119071621</v>
      </c>
      <c r="AR445" s="167"/>
      <c r="AU445" s="8"/>
      <c r="DA445" s="8"/>
      <c r="DC445" s="8"/>
    </row>
    <row r="446" spans="1:107" x14ac:dyDescent="0.2">
      <c r="A446" s="7" t="str">
        <f t="shared" si="7"/>
        <v>EWGu_Ja_26</v>
      </c>
      <c r="B446" s="5" t="s">
        <v>246</v>
      </c>
      <c r="C446" s="5" t="s">
        <v>258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AQ446" s="8">
        <v>166.75712587399926</v>
      </c>
      <c r="AR446" s="167"/>
      <c r="AU446" s="8"/>
      <c r="DA446" s="8"/>
      <c r="DC446" s="8"/>
    </row>
    <row r="447" spans="1:107" x14ac:dyDescent="0.2">
      <c r="A447" s="7" t="str">
        <f t="shared" si="7"/>
        <v>EIG_Ja_1</v>
      </c>
      <c r="B447" s="5" t="s">
        <v>3653</v>
      </c>
      <c r="C447" s="5" t="s">
        <v>258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AQ447" s="8">
        <v>345.89572092519489</v>
      </c>
      <c r="AR447" s="167"/>
      <c r="AU447" s="8"/>
      <c r="DA447" s="8"/>
      <c r="DC447" s="8"/>
    </row>
    <row r="448" spans="1:107" x14ac:dyDescent="0.2">
      <c r="A448" s="7" t="str">
        <f t="shared" si="7"/>
        <v>EIG_Ja_2</v>
      </c>
      <c r="B448" s="5" t="s">
        <v>3653</v>
      </c>
      <c r="C448" s="5" t="s">
        <v>258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AQ448" s="8">
        <v>257.66827295891221</v>
      </c>
      <c r="AR448" s="167"/>
      <c r="AU448" s="8"/>
      <c r="DA448" s="8"/>
      <c r="DC448" s="8"/>
    </row>
    <row r="449" spans="1:107" x14ac:dyDescent="0.2">
      <c r="A449" s="7" t="str">
        <f t="shared" si="7"/>
        <v>EIG_Ja_3</v>
      </c>
      <c r="B449" s="5" t="s">
        <v>3653</v>
      </c>
      <c r="C449" s="5" t="s">
        <v>258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AQ449" s="8">
        <v>284.32934937788258</v>
      </c>
      <c r="AR449" s="167"/>
      <c r="AU449" s="8"/>
      <c r="DA449" s="8"/>
      <c r="DC449" s="8"/>
    </row>
    <row r="450" spans="1:107" x14ac:dyDescent="0.2">
      <c r="A450" s="7" t="str">
        <f t="shared" si="7"/>
        <v>EIG_Ja_4</v>
      </c>
      <c r="B450" s="5" t="s">
        <v>3653</v>
      </c>
      <c r="C450" s="5" t="s">
        <v>258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AQ450" s="8">
        <v>243.42521363451328</v>
      </c>
      <c r="AR450" s="167"/>
      <c r="AU450" s="8"/>
      <c r="DA450" s="8"/>
      <c r="DC450" s="8"/>
    </row>
    <row r="451" spans="1:107" x14ac:dyDescent="0.2">
      <c r="A451" s="7" t="str">
        <f t="shared" si="7"/>
        <v>EIG_Ja_5</v>
      </c>
      <c r="B451" s="5" t="s">
        <v>3653</v>
      </c>
      <c r="C451" s="5" t="s">
        <v>258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AQ451" s="8">
        <v>360.01782090154506</v>
      </c>
      <c r="AR451" s="167"/>
      <c r="AU451" s="8"/>
      <c r="DA451" s="8"/>
      <c r="DC451" s="8"/>
    </row>
    <row r="452" spans="1:107" x14ac:dyDescent="0.2">
      <c r="A452" s="7" t="str">
        <f t="shared" si="7"/>
        <v>EIG_Ja_6</v>
      </c>
      <c r="B452" s="5" t="s">
        <v>3653</v>
      </c>
      <c r="C452" s="5" t="s">
        <v>258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AQ452" s="8">
        <v>300.20879902555941</v>
      </c>
      <c r="AR452" s="167"/>
      <c r="AU452" s="8"/>
      <c r="DA452" s="8"/>
      <c r="DC452" s="8"/>
    </row>
    <row r="453" spans="1:107" x14ac:dyDescent="0.2">
      <c r="A453" s="7" t="str">
        <f t="shared" si="7"/>
        <v>EIG_Ja_7</v>
      </c>
      <c r="B453" s="5" t="s">
        <v>3653</v>
      </c>
      <c r="C453" s="5" t="s">
        <v>258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AQ453" s="8">
        <v>319.08996600213896</v>
      </c>
      <c r="AR453" s="167"/>
      <c r="AU453" s="8"/>
      <c r="DA453" s="8"/>
      <c r="DC453" s="8"/>
    </row>
    <row r="454" spans="1:107" x14ac:dyDescent="0.2">
      <c r="A454" s="7" t="str">
        <f t="shared" si="7"/>
        <v>EIG_Ja_8</v>
      </c>
      <c r="B454" s="5" t="s">
        <v>3653</v>
      </c>
      <c r="C454" s="5" t="s">
        <v>258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AQ454" s="8">
        <v>227.48016780220604</v>
      </c>
      <c r="AR454" s="167"/>
      <c r="AU454" s="8"/>
      <c r="DA454" s="8"/>
      <c r="DC454" s="8"/>
    </row>
    <row r="455" spans="1:107" x14ac:dyDescent="0.2">
      <c r="A455" s="7" t="str">
        <f t="shared" si="7"/>
        <v>EIG_Ja_9</v>
      </c>
      <c r="B455" s="5" t="s">
        <v>3653</v>
      </c>
      <c r="C455" s="5" t="s">
        <v>258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AQ455" s="8">
        <v>474.35453895969692</v>
      </c>
      <c r="AR455" s="167"/>
      <c r="AU455" s="8"/>
      <c r="DA455" s="8"/>
      <c r="DC455" s="8"/>
    </row>
    <row r="456" spans="1:107" x14ac:dyDescent="0.2">
      <c r="A456" s="7" t="str">
        <f t="shared" si="7"/>
        <v>EIG_Ja_10</v>
      </c>
      <c r="B456" s="5" t="s">
        <v>3653</v>
      </c>
      <c r="C456" s="5" t="s">
        <v>258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AQ456" s="8">
        <v>249.38939862654573</v>
      </c>
      <c r="AR456" s="167"/>
      <c r="AU456" s="8"/>
      <c r="DA456" s="8"/>
      <c r="DC456" s="8"/>
    </row>
    <row r="457" spans="1:107" x14ac:dyDescent="0.2">
      <c r="A457" s="7" t="str">
        <f t="shared" si="7"/>
        <v>EIG_Ja_11</v>
      </c>
      <c r="B457" s="5" t="s">
        <v>3653</v>
      </c>
      <c r="C457" s="5" t="s">
        <v>258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AQ457" s="8">
        <v>230.75526881143333</v>
      </c>
      <c r="AR457" s="167"/>
      <c r="AU457" s="8"/>
      <c r="DA457" s="8"/>
      <c r="DC457" s="8"/>
    </row>
    <row r="458" spans="1:107" x14ac:dyDescent="0.2">
      <c r="A458" s="7" t="str">
        <f t="shared" si="7"/>
        <v>EIG_Ja_12</v>
      </c>
      <c r="B458" s="5" t="s">
        <v>3653</v>
      </c>
      <c r="C458" s="5" t="s">
        <v>258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AQ458" s="8">
        <v>406.42429795498163</v>
      </c>
      <c r="AR458" s="167"/>
      <c r="AU458" s="8"/>
      <c r="DA458" s="8"/>
      <c r="DC458" s="8"/>
    </row>
    <row r="459" spans="1:107" x14ac:dyDescent="0.2">
      <c r="A459" s="7" t="str">
        <f t="shared" si="7"/>
        <v>EIG_Ja_13</v>
      </c>
      <c r="B459" s="5" t="s">
        <v>3653</v>
      </c>
      <c r="C459" s="5" t="s">
        <v>258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AQ459" s="8">
        <v>282.98562463984712</v>
      </c>
      <c r="AR459" s="167"/>
      <c r="AU459" s="8"/>
      <c r="DA459" s="8"/>
      <c r="DC459" s="8"/>
    </row>
    <row r="460" spans="1:107" x14ac:dyDescent="0.2">
      <c r="A460" s="7" t="str">
        <f t="shared" si="7"/>
        <v>EIG_Ja_14</v>
      </c>
      <c r="B460" s="5" t="s">
        <v>3653</v>
      </c>
      <c r="C460" s="5" t="s">
        <v>258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AQ460" s="8">
        <v>264.04951527418672</v>
      </c>
      <c r="AR460" s="167"/>
      <c r="AU460" s="8"/>
      <c r="DA460" s="8"/>
      <c r="DC460" s="8"/>
    </row>
    <row r="461" spans="1:107" x14ac:dyDescent="0.2">
      <c r="A461" s="7" t="str">
        <f t="shared" si="7"/>
        <v>EIG_Ja_15</v>
      </c>
      <c r="B461" s="5" t="s">
        <v>3653</v>
      </c>
      <c r="C461" s="5" t="s">
        <v>258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AQ461" s="8">
        <v>267.92680956799552</v>
      </c>
      <c r="AR461" s="167"/>
      <c r="AU461" s="8"/>
      <c r="DA461" s="8"/>
      <c r="DC461" s="8"/>
    </row>
    <row r="462" spans="1:107" x14ac:dyDescent="0.2">
      <c r="A462" s="7" t="str">
        <f t="shared" si="7"/>
        <v>EIG_Ja_16</v>
      </c>
      <c r="B462" s="5" t="s">
        <v>3653</v>
      </c>
      <c r="C462" s="5" t="s">
        <v>258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AQ462" s="8">
        <v>281.47931600834528</v>
      </c>
      <c r="AR462" s="167"/>
      <c r="AU462" s="8"/>
      <c r="DA462" s="8"/>
      <c r="DC462" s="8"/>
    </row>
    <row r="463" spans="1:107" x14ac:dyDescent="0.2">
      <c r="A463" s="7" t="str">
        <f t="shared" si="7"/>
        <v>EIG_Ja_17</v>
      </c>
      <c r="B463" s="5" t="s">
        <v>3653</v>
      </c>
      <c r="C463" s="5" t="s">
        <v>258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AQ463" s="8">
        <v>292.81522000339442</v>
      </c>
      <c r="AR463" s="167"/>
      <c r="AU463" s="8"/>
      <c r="DA463" s="8"/>
      <c r="DC463" s="8"/>
    </row>
    <row r="464" spans="1:107" x14ac:dyDescent="0.2">
      <c r="A464" s="7" t="str">
        <f t="shared" si="7"/>
        <v>EIG_Ja_18</v>
      </c>
      <c r="B464" s="5" t="s">
        <v>3653</v>
      </c>
      <c r="C464" s="5" t="s">
        <v>258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AQ464" s="8">
        <v>270.03984709755525</v>
      </c>
      <c r="AR464" s="167"/>
      <c r="AU464" s="8"/>
      <c r="DA464" s="8"/>
      <c r="DC464" s="8"/>
    </row>
    <row r="465" spans="1:107" x14ac:dyDescent="0.2">
      <c r="A465" s="7" t="str">
        <f t="shared" si="7"/>
        <v>EIG_Ja_19</v>
      </c>
      <c r="B465" s="5" t="s">
        <v>3653</v>
      </c>
      <c r="C465" s="5" t="s">
        <v>258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AQ465" s="8">
        <v>262.60059022339294</v>
      </c>
      <c r="AR465" s="167"/>
      <c r="AU465" s="8"/>
      <c r="DA465" s="8"/>
      <c r="DC465" s="8"/>
    </row>
    <row r="466" spans="1:107" x14ac:dyDescent="0.2">
      <c r="A466" s="7" t="str">
        <f t="shared" si="7"/>
        <v>EIG_Ja_20</v>
      </c>
      <c r="B466" s="5" t="s">
        <v>3653</v>
      </c>
      <c r="C466" s="5" t="s">
        <v>258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AQ466" s="8">
        <v>273.16362892581083</v>
      </c>
      <c r="AR466" s="167"/>
      <c r="AU466" s="8"/>
      <c r="DA466" s="8"/>
      <c r="DC466" s="8"/>
    </row>
    <row r="467" spans="1:107" x14ac:dyDescent="0.2">
      <c r="A467" s="7" t="str">
        <f t="shared" si="7"/>
        <v>EIG_Ja_21</v>
      </c>
      <c r="B467" s="5" t="s">
        <v>3653</v>
      </c>
      <c r="C467" s="5" t="s">
        <v>258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AQ467" s="8">
        <v>261.76520584434581</v>
      </c>
      <c r="AR467" s="167"/>
      <c r="AU467" s="8"/>
      <c r="DA467" s="8"/>
      <c r="DC467" s="8"/>
    </row>
    <row r="468" spans="1:107" x14ac:dyDescent="0.2">
      <c r="A468" s="7" t="str">
        <f t="shared" si="7"/>
        <v>EIG_Ja_22</v>
      </c>
      <c r="B468" s="5" t="s">
        <v>3653</v>
      </c>
      <c r="C468" s="5" t="s">
        <v>258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AQ468" s="8">
        <v>324.70232044110634</v>
      </c>
      <c r="AR468" s="167"/>
      <c r="AU468" s="8"/>
      <c r="DA468" s="8"/>
      <c r="DC468" s="8"/>
    </row>
    <row r="469" spans="1:107" x14ac:dyDescent="0.2">
      <c r="A469" s="7" t="str">
        <f t="shared" si="7"/>
        <v>EIG_Ja_23</v>
      </c>
      <c r="B469" s="5" t="s">
        <v>3653</v>
      </c>
      <c r="C469" s="5" t="s">
        <v>258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AQ469" s="8">
        <v>253.09471910322591</v>
      </c>
      <c r="AR469" s="167"/>
      <c r="AU469" s="8"/>
      <c r="DA469" s="8"/>
      <c r="DC469" s="8"/>
    </row>
    <row r="470" spans="1:107" x14ac:dyDescent="0.2">
      <c r="A470" s="7" t="str">
        <f t="shared" si="7"/>
        <v>EIG_Ja_24</v>
      </c>
      <c r="B470" s="5" t="s">
        <v>3653</v>
      </c>
      <c r="C470" s="5" t="s">
        <v>258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AQ470" s="8">
        <v>250.1706677144235</v>
      </c>
      <c r="AR470" s="167"/>
      <c r="AU470" s="8"/>
      <c r="DA470" s="8"/>
      <c r="DC470" s="8"/>
    </row>
    <row r="471" spans="1:107" x14ac:dyDescent="0.2">
      <c r="A471" s="7" t="str">
        <f t="shared" si="7"/>
        <v>EIG_Ja_25</v>
      </c>
      <c r="B471" s="5" t="s">
        <v>3653</v>
      </c>
      <c r="C471" s="5" t="s">
        <v>258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AQ471" s="8">
        <v>365.03181579719086</v>
      </c>
      <c r="AR471" s="167"/>
      <c r="AU471" s="8"/>
      <c r="DA471" s="8"/>
      <c r="DC471" s="8"/>
    </row>
    <row r="472" spans="1:107" x14ac:dyDescent="0.2">
      <c r="A472" s="7" t="str">
        <f t="shared" si="7"/>
        <v>EIG_Ja_26</v>
      </c>
      <c r="B472" s="5" t="s">
        <v>3653</v>
      </c>
      <c r="C472" s="5" t="s">
        <v>258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AQ472" s="8">
        <v>178.38290819367404</v>
      </c>
      <c r="AR472" s="167"/>
      <c r="AU472" s="8"/>
      <c r="DA472" s="8"/>
      <c r="DC472" s="8"/>
    </row>
    <row r="473" spans="1:107" x14ac:dyDescent="0.2">
      <c r="A473" s="7" t="str">
        <f t="shared" si="7"/>
        <v>EFHgL_Ja_1</v>
      </c>
      <c r="B473" s="5" t="s">
        <v>3728</v>
      </c>
      <c r="C473" s="5" t="s">
        <v>258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AQ473" s="8">
        <v>805.01572217803994</v>
      </c>
      <c r="AR473" s="167"/>
      <c r="AU473" s="8"/>
      <c r="DA473" s="8"/>
      <c r="DC473" s="8"/>
    </row>
    <row r="474" spans="1:107" x14ac:dyDescent="0.2">
      <c r="A474" s="7" t="str">
        <f t="shared" si="7"/>
        <v>EFHgL_Ja_2</v>
      </c>
      <c r="B474" s="5" t="s">
        <v>3728</v>
      </c>
      <c r="C474" s="5" t="s">
        <v>258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AQ474" s="8">
        <v>520.95628800770987</v>
      </c>
      <c r="AR474" s="167"/>
      <c r="AU474" s="8"/>
      <c r="DA474" s="8"/>
      <c r="DC474" s="8"/>
    </row>
    <row r="475" spans="1:107" x14ac:dyDescent="0.2">
      <c r="A475" s="7" t="str">
        <f t="shared" si="7"/>
        <v>EFHgL_Ja_3</v>
      </c>
      <c r="B475" s="5" t="s">
        <v>3728</v>
      </c>
      <c r="C475" s="5" t="s">
        <v>258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AQ475" s="8">
        <v>835.10778198964852</v>
      </c>
      <c r="AR475" s="167"/>
      <c r="AU475" s="8"/>
      <c r="DA475" s="8"/>
      <c r="DC475" s="8"/>
    </row>
    <row r="476" spans="1:107" x14ac:dyDescent="0.2">
      <c r="A476" s="7" t="str">
        <f t="shared" si="7"/>
        <v>EFHgL_Ja_4</v>
      </c>
      <c r="B476" s="5" t="s">
        <v>3728</v>
      </c>
      <c r="C476" s="5" t="s">
        <v>258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AQ476" s="8">
        <v>505.25199403794926</v>
      </c>
      <c r="AR476" s="167"/>
      <c r="AU476" s="8"/>
      <c r="DA476" s="8"/>
      <c r="DC476" s="8"/>
    </row>
    <row r="477" spans="1:107" x14ac:dyDescent="0.2">
      <c r="A477" s="7" t="str">
        <f t="shared" si="7"/>
        <v>EFHgL_Ja_5</v>
      </c>
      <c r="B477" s="5" t="s">
        <v>3728</v>
      </c>
      <c r="C477" s="5" t="s">
        <v>258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AQ477" s="8">
        <v>1080.2973721111755</v>
      </c>
      <c r="AR477" s="167"/>
      <c r="AU477" s="8"/>
      <c r="DA477" s="8"/>
      <c r="DC477" s="8"/>
    </row>
    <row r="478" spans="1:107" x14ac:dyDescent="0.2">
      <c r="A478" s="7" t="str">
        <f t="shared" si="7"/>
        <v>EFHgL_Ja_6</v>
      </c>
      <c r="B478" s="5" t="s">
        <v>3728</v>
      </c>
      <c r="C478" s="5" t="s">
        <v>258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AQ478" s="8">
        <v>768.81864660875351</v>
      </c>
      <c r="AR478" s="167"/>
      <c r="AU478" s="8"/>
      <c r="DA478" s="8"/>
      <c r="DC478" s="8"/>
    </row>
    <row r="479" spans="1:107" x14ac:dyDescent="0.2">
      <c r="A479" s="7" t="str">
        <f t="shared" si="7"/>
        <v>EFHgL_Ja_7</v>
      </c>
      <c r="B479" s="5" t="s">
        <v>3728</v>
      </c>
      <c r="C479" s="5" t="s">
        <v>258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AQ479" s="8">
        <v>1228.1842818378295</v>
      </c>
      <c r="AR479" s="167"/>
      <c r="AU479" s="8"/>
      <c r="DA479" s="8"/>
      <c r="DC479" s="8"/>
    </row>
    <row r="480" spans="1:107" x14ac:dyDescent="0.2">
      <c r="A480" s="7" t="str">
        <f t="shared" si="7"/>
        <v>EFHgL_Ja_8</v>
      </c>
      <c r="B480" s="5" t="s">
        <v>3728</v>
      </c>
      <c r="C480" s="5" t="s">
        <v>258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AQ480" s="8">
        <v>360.63288931859717</v>
      </c>
      <c r="AR480" s="167"/>
      <c r="AU480" s="8"/>
      <c r="DA480" s="8"/>
      <c r="DC480" s="8"/>
    </row>
    <row r="481" spans="1:107" x14ac:dyDescent="0.2">
      <c r="A481" s="7" t="str">
        <f t="shared" si="7"/>
        <v>EFHgL_Ja_9</v>
      </c>
      <c r="B481" s="5" t="s">
        <v>3728</v>
      </c>
      <c r="C481" s="5" t="s">
        <v>258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AQ481" s="8">
        <v>1482.6630182912461</v>
      </c>
      <c r="AR481" s="167"/>
      <c r="AU481" s="8"/>
      <c r="DA481" s="8"/>
      <c r="DC481" s="8"/>
    </row>
    <row r="482" spans="1:107" x14ac:dyDescent="0.2">
      <c r="A482" s="7" t="str">
        <f t="shared" si="7"/>
        <v>EFHgL_Ja_10</v>
      </c>
      <c r="B482" s="5" t="s">
        <v>3728</v>
      </c>
      <c r="C482" s="5" t="s">
        <v>258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AQ482" s="8">
        <v>429.24820290105885</v>
      </c>
      <c r="AR482" s="167"/>
      <c r="AU482" s="8"/>
      <c r="DA482" s="8"/>
      <c r="DC482" s="8"/>
    </row>
    <row r="483" spans="1:107" x14ac:dyDescent="0.2">
      <c r="A483" s="7" t="str">
        <f t="shared" si="7"/>
        <v>EFHgL_Ja_11</v>
      </c>
      <c r="B483" s="5" t="s">
        <v>3728</v>
      </c>
      <c r="C483" s="5" t="s">
        <v>258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AQ483" s="8">
        <v>379.80532633347866</v>
      </c>
      <c r="AR483" s="167"/>
      <c r="AU483" s="8"/>
      <c r="DA483" s="8"/>
      <c r="DC483" s="8"/>
    </row>
    <row r="484" spans="1:107" x14ac:dyDescent="0.2">
      <c r="A484" s="7" t="str">
        <f t="shared" si="7"/>
        <v>EFHgL_Ja_12</v>
      </c>
      <c r="B484" s="5" t="s">
        <v>3728</v>
      </c>
      <c r="C484" s="5" t="s">
        <v>258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AQ484" s="8">
        <v>1669.0392847831354</v>
      </c>
      <c r="AR484" s="167"/>
      <c r="AU484" s="8"/>
      <c r="DA484" s="8"/>
      <c r="DC484" s="8"/>
    </row>
    <row r="485" spans="1:107" x14ac:dyDescent="0.2">
      <c r="A485" s="7" t="str">
        <f t="shared" si="7"/>
        <v>EFHgL_Ja_13</v>
      </c>
      <c r="B485" s="5" t="s">
        <v>3728</v>
      </c>
      <c r="C485" s="5" t="s">
        <v>258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AQ485" s="8">
        <v>788.74785569807398</v>
      </c>
      <c r="AR485" s="167"/>
      <c r="AU485" s="8"/>
      <c r="DA485" s="8"/>
      <c r="DC485" s="8"/>
    </row>
    <row r="486" spans="1:107" x14ac:dyDescent="0.2">
      <c r="A486" s="7" t="str">
        <f t="shared" si="7"/>
        <v>EFHgL_Ja_14</v>
      </c>
      <c r="B486" s="5" t="s">
        <v>3728</v>
      </c>
      <c r="C486" s="5" t="s">
        <v>258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AQ486" s="8">
        <v>519.75201009723241</v>
      </c>
      <c r="AR486" s="167"/>
      <c r="AU486" s="8"/>
      <c r="DA486" s="8"/>
      <c r="DC486" s="8"/>
    </row>
    <row r="487" spans="1:107" x14ac:dyDescent="0.2">
      <c r="A487" s="7" t="str">
        <f t="shared" si="7"/>
        <v>EFHgL_Ja_15</v>
      </c>
      <c r="B487" s="5" t="s">
        <v>3728</v>
      </c>
      <c r="C487" s="5" t="s">
        <v>258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AQ487" s="8">
        <v>573.483413827616</v>
      </c>
      <c r="AR487" s="167"/>
      <c r="AU487" s="8"/>
      <c r="DA487" s="8"/>
      <c r="DC487" s="8"/>
    </row>
    <row r="488" spans="1:107" x14ac:dyDescent="0.2">
      <c r="A488" s="7" t="str">
        <f t="shared" si="7"/>
        <v>EFHgL_Ja_16</v>
      </c>
      <c r="B488" s="5" t="s">
        <v>3728</v>
      </c>
      <c r="C488" s="5" t="s">
        <v>258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AQ488" s="8">
        <v>725.36631277879201</v>
      </c>
      <c r="AR488" s="167"/>
      <c r="AU488" s="8"/>
      <c r="DA488" s="8"/>
      <c r="DC488" s="8"/>
    </row>
    <row r="489" spans="1:107" x14ac:dyDescent="0.2">
      <c r="A489" s="7" t="str">
        <f t="shared" si="7"/>
        <v>EFHgL_Ja_17</v>
      </c>
      <c r="B489" s="5" t="s">
        <v>3728</v>
      </c>
      <c r="C489" s="5" t="s">
        <v>258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AQ489" s="8">
        <v>753.37390964495694</v>
      </c>
      <c r="AR489" s="167"/>
      <c r="AU489" s="8"/>
      <c r="DA489" s="8"/>
      <c r="DC489" s="8"/>
    </row>
    <row r="490" spans="1:107" x14ac:dyDescent="0.2">
      <c r="A490" s="7" t="str">
        <f t="shared" si="7"/>
        <v>EFHgL_Ja_18</v>
      </c>
      <c r="B490" s="5" t="s">
        <v>3728</v>
      </c>
      <c r="C490" s="5" t="s">
        <v>258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AQ490" s="8">
        <v>466.58115808559222</v>
      </c>
      <c r="AR490" s="167"/>
      <c r="AU490" s="8"/>
      <c r="DA490" s="8"/>
      <c r="DC490" s="8"/>
    </row>
    <row r="491" spans="1:107" x14ac:dyDescent="0.2">
      <c r="A491" s="7" t="str">
        <f t="shared" si="7"/>
        <v>EFHgL_Ja_19</v>
      </c>
      <c r="B491" s="5" t="s">
        <v>3728</v>
      </c>
      <c r="C491" s="5" t="s">
        <v>258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AQ491" s="8">
        <v>569.49537632286945</v>
      </c>
      <c r="AR491" s="167"/>
      <c r="AU491" s="8"/>
      <c r="DA491" s="8"/>
      <c r="DC491" s="8"/>
    </row>
    <row r="492" spans="1:107" x14ac:dyDescent="0.2">
      <c r="A492" s="7" t="str">
        <f t="shared" si="7"/>
        <v>EFHgL_Ja_20</v>
      </c>
      <c r="B492" s="5" t="s">
        <v>3728</v>
      </c>
      <c r="C492" s="5" t="s">
        <v>258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AQ492" s="8">
        <v>622.5168800677443</v>
      </c>
      <c r="AR492" s="167"/>
      <c r="AU492" s="8"/>
      <c r="DA492" s="8"/>
      <c r="DC492" s="8"/>
    </row>
    <row r="493" spans="1:107" x14ac:dyDescent="0.2">
      <c r="A493" s="7" t="str">
        <f t="shared" si="7"/>
        <v>EFHgL_Ja_21</v>
      </c>
      <c r="B493" s="5" t="s">
        <v>3728</v>
      </c>
      <c r="C493" s="5" t="s">
        <v>258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AQ493" s="8">
        <v>580.92312247691621</v>
      </c>
      <c r="AR493" s="167"/>
      <c r="AU493" s="8"/>
      <c r="DA493" s="8"/>
      <c r="DC493" s="8"/>
    </row>
    <row r="494" spans="1:107" x14ac:dyDescent="0.2">
      <c r="A494" s="7" t="str">
        <f t="shared" si="7"/>
        <v>EFHgL_Ja_22</v>
      </c>
      <c r="B494" s="5" t="s">
        <v>3728</v>
      </c>
      <c r="C494" s="5" t="s">
        <v>258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AQ494" s="8">
        <v>850.54861593282885</v>
      </c>
      <c r="AR494" s="167"/>
      <c r="AU494" s="8"/>
      <c r="DA494" s="8"/>
      <c r="DC494" s="8"/>
    </row>
    <row r="495" spans="1:107" x14ac:dyDescent="0.2">
      <c r="A495" s="7" t="str">
        <f t="shared" ref="A495:A558" si="8">CONCATENATE(B495,"_",C495,"_",D495)</f>
        <v>EFHgL_Ja_23</v>
      </c>
      <c r="B495" s="5" t="s">
        <v>3728</v>
      </c>
      <c r="C495" s="5" t="s">
        <v>258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AQ495" s="8">
        <v>366.80917633484637</v>
      </c>
      <c r="AR495" s="167"/>
      <c r="AU495" s="8"/>
      <c r="DA495" s="8"/>
      <c r="DC495" s="8"/>
    </row>
    <row r="496" spans="1:107" x14ac:dyDescent="0.2">
      <c r="A496" s="7" t="str">
        <f t="shared" si="8"/>
        <v>EFHgL_Ja_24</v>
      </c>
      <c r="B496" s="5" t="s">
        <v>3728</v>
      </c>
      <c r="C496" s="5" t="s">
        <v>258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AQ496" s="8">
        <v>426.08255615932791</v>
      </c>
      <c r="AR496" s="167"/>
      <c r="AU496" s="8"/>
      <c r="DA496" s="8"/>
      <c r="DC496" s="8"/>
    </row>
    <row r="497" spans="1:107" x14ac:dyDescent="0.2">
      <c r="A497" s="7" t="str">
        <f t="shared" si="8"/>
        <v>EFHgL_Ja_25</v>
      </c>
      <c r="B497" s="5" t="s">
        <v>3728</v>
      </c>
      <c r="C497" s="5" t="s">
        <v>258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AQ497" s="8">
        <v>817.62505665660944</v>
      </c>
      <c r="AR497" s="167"/>
      <c r="AU497" s="8"/>
      <c r="DA497" s="8"/>
      <c r="DC497" s="8"/>
    </row>
    <row r="498" spans="1:107" x14ac:dyDescent="0.2">
      <c r="A498" s="7" t="str">
        <f t="shared" si="8"/>
        <v>EFHgL_Ja_26</v>
      </c>
      <c r="B498" s="5" t="s">
        <v>3728</v>
      </c>
      <c r="C498" s="5" t="s">
        <v>258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AQ498" s="8">
        <v>108.04524575091622</v>
      </c>
      <c r="AR498" s="167"/>
      <c r="AU498" s="8"/>
      <c r="DA498" s="8"/>
      <c r="DC498" s="8"/>
    </row>
    <row r="499" spans="1:107" x14ac:dyDescent="0.2">
      <c r="A499" s="7" t="str">
        <f t="shared" si="8"/>
        <v>EFHtL_Ja_1</v>
      </c>
      <c r="B499" s="5" t="s">
        <v>3729</v>
      </c>
      <c r="C499" s="5" t="s">
        <v>258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AQ499" s="8">
        <v>524.31565998938675</v>
      </c>
      <c r="AR499" s="167"/>
      <c r="AU499" s="8"/>
      <c r="DA499" s="8"/>
      <c r="DC499" s="8"/>
    </row>
    <row r="500" spans="1:107" x14ac:dyDescent="0.2">
      <c r="A500" s="7" t="str">
        <f t="shared" si="8"/>
        <v>EFHtL_Ja_2</v>
      </c>
      <c r="B500" s="5" t="s">
        <v>3729</v>
      </c>
      <c r="C500" s="5" t="s">
        <v>258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AQ500" s="8">
        <v>418.09862527031714</v>
      </c>
      <c r="AR500" s="167"/>
      <c r="AU500" s="8"/>
      <c r="DA500" s="8"/>
      <c r="DC500" s="8"/>
    </row>
    <row r="501" spans="1:107" x14ac:dyDescent="0.2">
      <c r="A501" s="7" t="str">
        <f t="shared" si="8"/>
        <v>EFHtL_Ja_3</v>
      </c>
      <c r="B501" s="5" t="s">
        <v>3729</v>
      </c>
      <c r="C501" s="5" t="s">
        <v>258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AQ501" s="8">
        <v>727.27449696315421</v>
      </c>
      <c r="AR501" s="167"/>
      <c r="AU501" s="8"/>
      <c r="DA501" s="8"/>
      <c r="DC501" s="8"/>
    </row>
    <row r="502" spans="1:107" x14ac:dyDescent="0.2">
      <c r="A502" s="7" t="str">
        <f t="shared" si="8"/>
        <v>EFHtL_Ja_4</v>
      </c>
      <c r="B502" s="5" t="s">
        <v>3729</v>
      </c>
      <c r="C502" s="5" t="s">
        <v>258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AQ502" s="8">
        <v>463.24739528117232</v>
      </c>
      <c r="AR502" s="167"/>
      <c r="AU502" s="8"/>
      <c r="DA502" s="8"/>
      <c r="DC502" s="8"/>
    </row>
    <row r="503" spans="1:107" x14ac:dyDescent="0.2">
      <c r="A503" s="7" t="str">
        <f t="shared" si="8"/>
        <v>EFHtL_Ja_5</v>
      </c>
      <c r="B503" s="5" t="s">
        <v>3729</v>
      </c>
      <c r="C503" s="5" t="s">
        <v>258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AQ503" s="8">
        <v>713.31135973660867</v>
      </c>
      <c r="AR503" s="167"/>
      <c r="AU503" s="8"/>
      <c r="DA503" s="8"/>
      <c r="DC503" s="8"/>
    </row>
    <row r="504" spans="1:107" x14ac:dyDescent="0.2">
      <c r="A504" s="7" t="str">
        <f t="shared" si="8"/>
        <v>EFHtL_Ja_6</v>
      </c>
      <c r="B504" s="5" t="s">
        <v>3729</v>
      </c>
      <c r="C504" s="5" t="s">
        <v>258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AQ504" s="8">
        <v>672.85349686803602</v>
      </c>
      <c r="AR504" s="167"/>
      <c r="AU504" s="8"/>
      <c r="DA504" s="8"/>
      <c r="DC504" s="8"/>
    </row>
    <row r="505" spans="1:107" x14ac:dyDescent="0.2">
      <c r="A505" s="7" t="str">
        <f t="shared" si="8"/>
        <v>EFHtL_Ja_7</v>
      </c>
      <c r="B505" s="5" t="s">
        <v>3729</v>
      </c>
      <c r="C505" s="5" t="s">
        <v>258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AQ505" s="8">
        <v>737.24445227302192</v>
      </c>
      <c r="AR505" s="167"/>
      <c r="AU505" s="8"/>
      <c r="DA505" s="8"/>
      <c r="DC505" s="8"/>
    </row>
    <row r="506" spans="1:107" x14ac:dyDescent="0.2">
      <c r="A506" s="7" t="str">
        <f t="shared" si="8"/>
        <v>EFHtL_Ja_8</v>
      </c>
      <c r="B506" s="5" t="s">
        <v>3729</v>
      </c>
      <c r="C506" s="5" t="s">
        <v>258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AQ506" s="8">
        <v>351.82903422656818</v>
      </c>
      <c r="AR506" s="167"/>
      <c r="AU506" s="8"/>
      <c r="DA506" s="8"/>
      <c r="DC506" s="8"/>
    </row>
    <row r="507" spans="1:107" x14ac:dyDescent="0.2">
      <c r="A507" s="7" t="str">
        <f t="shared" si="8"/>
        <v>EFHtL_Ja_9</v>
      </c>
      <c r="B507" s="5" t="s">
        <v>3729</v>
      </c>
      <c r="C507" s="5" t="s">
        <v>258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AQ507" s="8">
        <v>928.27179439296503</v>
      </c>
      <c r="AR507" s="167"/>
      <c r="AU507" s="8"/>
      <c r="DA507" s="8"/>
      <c r="DC507" s="8"/>
    </row>
    <row r="508" spans="1:107" x14ac:dyDescent="0.2">
      <c r="A508" s="7" t="str">
        <f t="shared" si="8"/>
        <v>EFHtL_Ja_10</v>
      </c>
      <c r="B508" s="5" t="s">
        <v>3729</v>
      </c>
      <c r="C508" s="5" t="s">
        <v>258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AQ508" s="8">
        <v>424.62456913798735</v>
      </c>
      <c r="AR508" s="167"/>
      <c r="AU508" s="8"/>
      <c r="DA508" s="8"/>
      <c r="DC508" s="8"/>
    </row>
    <row r="509" spans="1:107" x14ac:dyDescent="0.2">
      <c r="A509" s="7" t="str">
        <f t="shared" si="8"/>
        <v>EFHtL_Ja_11</v>
      </c>
      <c r="B509" s="5" t="s">
        <v>3729</v>
      </c>
      <c r="C509" s="5" t="s">
        <v>258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AQ509" s="8">
        <v>332.9770711719587</v>
      </c>
      <c r="AR509" s="167"/>
      <c r="AU509" s="8"/>
      <c r="DA509" s="8"/>
      <c r="DC509" s="8"/>
    </row>
    <row r="510" spans="1:107" x14ac:dyDescent="0.2">
      <c r="A510" s="7" t="str">
        <f t="shared" si="8"/>
        <v>EFHtL_Ja_12</v>
      </c>
      <c r="B510" s="5" t="s">
        <v>3729</v>
      </c>
      <c r="C510" s="5" t="s">
        <v>258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AQ510" s="8">
        <v>834.73156327281504</v>
      </c>
      <c r="AR510" s="167"/>
      <c r="AU510" s="8"/>
      <c r="DA510" s="8"/>
      <c r="DC510" s="8"/>
    </row>
    <row r="511" spans="1:107" x14ac:dyDescent="0.2">
      <c r="A511" s="7" t="str">
        <f t="shared" si="8"/>
        <v>EFHtL_Ja_13</v>
      </c>
      <c r="B511" s="5" t="s">
        <v>3729</v>
      </c>
      <c r="C511" s="5" t="s">
        <v>258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AQ511" s="8">
        <v>504.81771539371232</v>
      </c>
      <c r="AR511" s="167"/>
      <c r="AU511" s="8"/>
      <c r="DA511" s="8"/>
      <c r="DC511" s="8"/>
    </row>
    <row r="512" spans="1:107" x14ac:dyDescent="0.2">
      <c r="A512" s="7" t="str">
        <f t="shared" si="8"/>
        <v>EFHtL_Ja_14</v>
      </c>
      <c r="B512" s="5" t="s">
        <v>3729</v>
      </c>
      <c r="C512" s="5" t="s">
        <v>258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AQ512" s="8">
        <v>496.12080866291774</v>
      </c>
      <c r="AR512" s="167"/>
      <c r="AU512" s="8"/>
      <c r="DA512" s="8"/>
      <c r="DC512" s="8"/>
    </row>
    <row r="513" spans="1:107" x14ac:dyDescent="0.2">
      <c r="A513" s="7" t="str">
        <f t="shared" si="8"/>
        <v>EFHtL_Ja_15</v>
      </c>
      <c r="B513" s="5" t="s">
        <v>3729</v>
      </c>
      <c r="C513" s="5" t="s">
        <v>258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AQ513" s="8">
        <v>481.88967425986959</v>
      </c>
      <c r="AR513" s="167"/>
      <c r="AU513" s="8"/>
      <c r="DA513" s="8"/>
      <c r="DC513" s="8"/>
    </row>
    <row r="514" spans="1:107" x14ac:dyDescent="0.2">
      <c r="A514" s="7" t="str">
        <f t="shared" si="8"/>
        <v>EFHtL_Ja_16</v>
      </c>
      <c r="B514" s="5" t="s">
        <v>3729</v>
      </c>
      <c r="C514" s="5" t="s">
        <v>258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AQ514" s="8">
        <v>607.65802465089371</v>
      </c>
      <c r="AR514" s="167"/>
      <c r="AU514" s="8"/>
      <c r="DA514" s="8"/>
      <c r="DC514" s="8"/>
    </row>
    <row r="515" spans="1:107" x14ac:dyDescent="0.2">
      <c r="A515" s="7" t="str">
        <f t="shared" si="8"/>
        <v>EFHtL_Ja_17</v>
      </c>
      <c r="B515" s="5" t="s">
        <v>3729</v>
      </c>
      <c r="C515" s="5" t="s">
        <v>258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AQ515" s="8">
        <v>613.51440135511984</v>
      </c>
      <c r="AR515" s="167"/>
      <c r="AU515" s="8"/>
      <c r="DA515" s="8"/>
      <c r="DC515" s="8"/>
    </row>
    <row r="516" spans="1:107" x14ac:dyDescent="0.2">
      <c r="A516" s="7" t="str">
        <f t="shared" si="8"/>
        <v>EFHtL_Ja_18</v>
      </c>
      <c r="B516" s="5" t="s">
        <v>3729</v>
      </c>
      <c r="C516" s="5" t="s">
        <v>258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AQ516" s="8">
        <v>373.20595818305611</v>
      </c>
      <c r="AR516" s="167"/>
      <c r="AU516" s="8"/>
      <c r="DA516" s="8"/>
      <c r="DC516" s="8"/>
    </row>
    <row r="517" spans="1:107" x14ac:dyDescent="0.2">
      <c r="A517" s="7" t="str">
        <f t="shared" si="8"/>
        <v>EFHtL_Ja_19</v>
      </c>
      <c r="B517" s="5" t="s">
        <v>3729</v>
      </c>
      <c r="C517" s="5" t="s">
        <v>258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AQ517" s="8">
        <v>442.0754154672066</v>
      </c>
      <c r="AR517" s="167"/>
      <c r="AU517" s="8"/>
      <c r="DA517" s="8"/>
      <c r="DC517" s="8"/>
    </row>
    <row r="518" spans="1:107" x14ac:dyDescent="0.2">
      <c r="A518" s="7" t="str">
        <f t="shared" si="8"/>
        <v>EFHtL_Ja_20</v>
      </c>
      <c r="B518" s="5" t="s">
        <v>3729</v>
      </c>
      <c r="C518" s="5" t="s">
        <v>258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AQ518" s="8">
        <v>576.15565830146011</v>
      </c>
      <c r="AR518" s="167"/>
      <c r="AU518" s="8"/>
      <c r="DA518" s="8"/>
      <c r="DC518" s="8"/>
    </row>
    <row r="519" spans="1:107" x14ac:dyDescent="0.2">
      <c r="A519" s="7" t="str">
        <f t="shared" si="8"/>
        <v>EFHtL_Ja_21</v>
      </c>
      <c r="B519" s="5" t="s">
        <v>3729</v>
      </c>
      <c r="C519" s="5" t="s">
        <v>258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AQ519" s="8">
        <v>423.24394447769225</v>
      </c>
      <c r="AR519" s="167"/>
      <c r="AU519" s="8"/>
      <c r="DA519" s="8"/>
      <c r="DC519" s="8"/>
    </row>
    <row r="520" spans="1:107" x14ac:dyDescent="0.2">
      <c r="A520" s="7" t="str">
        <f t="shared" si="8"/>
        <v>EFHtL_Ja_22</v>
      </c>
      <c r="B520" s="5" t="s">
        <v>3729</v>
      </c>
      <c r="C520" s="5" t="s">
        <v>258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AQ520" s="8">
        <v>621.42155025985892</v>
      </c>
      <c r="AR520" s="167"/>
      <c r="AU520" s="8"/>
      <c r="DA520" s="8"/>
      <c r="DC520" s="8"/>
    </row>
    <row r="521" spans="1:107" x14ac:dyDescent="0.2">
      <c r="A521" s="7" t="str">
        <f t="shared" si="8"/>
        <v>EFHtL_Ja_23</v>
      </c>
      <c r="B521" s="5" t="s">
        <v>3729</v>
      </c>
      <c r="C521" s="5" t="s">
        <v>258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AQ521" s="8">
        <v>438.80780240971313</v>
      </c>
      <c r="AR521" s="167"/>
      <c r="AU521" s="8"/>
      <c r="DA521" s="8"/>
      <c r="DC521" s="8"/>
    </row>
    <row r="522" spans="1:107" x14ac:dyDescent="0.2">
      <c r="A522" s="7" t="str">
        <f t="shared" si="8"/>
        <v>EFHtL_Ja_24</v>
      </c>
      <c r="B522" s="5" t="s">
        <v>3729</v>
      </c>
      <c r="C522" s="5" t="s">
        <v>258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AQ522" s="8">
        <v>383.27975430537163</v>
      </c>
      <c r="AR522" s="167"/>
      <c r="AU522" s="8"/>
      <c r="DA522" s="8"/>
      <c r="DC522" s="8"/>
    </row>
    <row r="523" spans="1:107" x14ac:dyDescent="0.2">
      <c r="A523" s="7" t="str">
        <f t="shared" si="8"/>
        <v>EFHtL_Ja_25</v>
      </c>
      <c r="B523" s="5" t="s">
        <v>3729</v>
      </c>
      <c r="C523" s="5" t="s">
        <v>258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AQ523" s="8">
        <v>549.9110304908038</v>
      </c>
      <c r="AR523" s="167"/>
      <c r="AU523" s="8"/>
      <c r="DA523" s="8"/>
      <c r="DC523" s="8"/>
    </row>
    <row r="524" spans="1:107" x14ac:dyDescent="0.2">
      <c r="A524" s="7" t="str">
        <f t="shared" si="8"/>
        <v>EFHtL_Ja_26</v>
      </c>
      <c r="B524" s="5" t="s">
        <v>3729</v>
      </c>
      <c r="C524" s="5" t="s">
        <v>258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AQ524" s="8">
        <v>151.54702540814773</v>
      </c>
      <c r="AR524" s="167"/>
      <c r="AU524" s="8"/>
      <c r="DA524" s="8"/>
      <c r="DC524" s="8"/>
    </row>
    <row r="525" spans="1:107" x14ac:dyDescent="0.2">
      <c r="A525" s="7" t="str">
        <f t="shared" si="8"/>
        <v>EFHmL_Ja_1</v>
      </c>
      <c r="B525" s="5" t="s">
        <v>3730</v>
      </c>
      <c r="C525" s="5" t="s">
        <v>258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AQ525" s="8">
        <v>440.54996449643937</v>
      </c>
      <c r="AR525" s="167"/>
      <c r="AU525" s="8"/>
      <c r="DA525" s="8"/>
      <c r="DC525" s="8"/>
    </row>
    <row r="526" spans="1:107" x14ac:dyDescent="0.2">
      <c r="A526" s="7" t="str">
        <f t="shared" si="8"/>
        <v>EFHmL_Ja_2</v>
      </c>
      <c r="B526" s="5" t="s">
        <v>3730</v>
      </c>
      <c r="C526" s="5" t="s">
        <v>258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AQ526" s="8">
        <v>370.48322467429733</v>
      </c>
      <c r="AR526" s="167"/>
      <c r="AU526" s="8"/>
      <c r="DA526" s="8"/>
      <c r="DC526" s="8"/>
    </row>
    <row r="527" spans="1:107" x14ac:dyDescent="0.2">
      <c r="A527" s="7" t="str">
        <f t="shared" si="8"/>
        <v>EFHmL_Ja_3</v>
      </c>
      <c r="B527" s="5" t="s">
        <v>3730</v>
      </c>
      <c r="C527" s="5" t="s">
        <v>258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AQ527" s="8">
        <v>645.49055758451584</v>
      </c>
      <c r="AR527" s="167"/>
      <c r="AU527" s="8"/>
      <c r="DA527" s="8"/>
      <c r="DC527" s="8"/>
    </row>
    <row r="528" spans="1:107" x14ac:dyDescent="0.2">
      <c r="A528" s="7" t="str">
        <f t="shared" si="8"/>
        <v>EFHmL_Ja_4</v>
      </c>
      <c r="B528" s="5" t="s">
        <v>3730</v>
      </c>
      <c r="C528" s="5" t="s">
        <v>258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AQ528" s="8">
        <v>424.23546411847309</v>
      </c>
      <c r="AR528" s="167"/>
      <c r="AU528" s="8"/>
      <c r="DA528" s="8"/>
      <c r="DC528" s="8"/>
    </row>
    <row r="529" spans="1:107" x14ac:dyDescent="0.2">
      <c r="A529" s="7" t="str">
        <f t="shared" si="8"/>
        <v>EFHmL_Ja_5</v>
      </c>
      <c r="B529" s="5" t="s">
        <v>3730</v>
      </c>
      <c r="C529" s="5" t="s">
        <v>258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AQ529" s="8">
        <v>585.53558732777958</v>
      </c>
      <c r="AR529" s="167"/>
      <c r="AU529" s="8"/>
      <c r="DA529" s="8"/>
      <c r="DC529" s="8"/>
    </row>
    <row r="530" spans="1:107" x14ac:dyDescent="0.2">
      <c r="A530" s="7" t="str">
        <f t="shared" si="8"/>
        <v>EFHmL_Ja_6</v>
      </c>
      <c r="B530" s="5" t="s">
        <v>3730</v>
      </c>
      <c r="C530" s="5" t="s">
        <v>258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AQ530" s="8">
        <v>596.94673971020609</v>
      </c>
      <c r="AR530" s="167"/>
      <c r="AU530" s="8"/>
      <c r="DA530" s="8"/>
      <c r="DC530" s="8"/>
    </row>
    <row r="531" spans="1:107" x14ac:dyDescent="0.2">
      <c r="A531" s="7" t="str">
        <f t="shared" si="8"/>
        <v>EFHmL_Ja_7</v>
      </c>
      <c r="B531" s="5" t="s">
        <v>3730</v>
      </c>
      <c r="C531" s="5" t="s">
        <v>258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AQ531" s="8">
        <v>593.53343885812797</v>
      </c>
      <c r="AR531" s="167"/>
      <c r="AU531" s="8"/>
      <c r="DA531" s="8"/>
      <c r="DC531" s="8"/>
    </row>
    <row r="532" spans="1:107" x14ac:dyDescent="0.2">
      <c r="A532" s="7" t="str">
        <f t="shared" si="8"/>
        <v>EFHmL_Ja_8</v>
      </c>
      <c r="B532" s="5" t="s">
        <v>3730</v>
      </c>
      <c r="C532" s="5" t="s">
        <v>258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AQ532" s="8">
        <v>330.61935961710651</v>
      </c>
      <c r="AR532" s="167"/>
      <c r="AU532" s="8"/>
      <c r="DA532" s="8"/>
      <c r="DC532" s="8"/>
    </row>
    <row r="533" spans="1:107" x14ac:dyDescent="0.2">
      <c r="A533" s="7" t="str">
        <f t="shared" si="8"/>
        <v>EFHmL_Ja_9</v>
      </c>
      <c r="B533" s="5" t="s">
        <v>3730</v>
      </c>
      <c r="C533" s="5" t="s">
        <v>258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AQ533" s="8">
        <v>747.51527221294521</v>
      </c>
      <c r="AR533" s="167"/>
      <c r="AU533" s="8"/>
      <c r="DA533" s="8"/>
      <c r="DC533" s="8"/>
    </row>
    <row r="534" spans="1:107" x14ac:dyDescent="0.2">
      <c r="A534" s="7" t="str">
        <f t="shared" si="8"/>
        <v>EFHmL_Ja_10</v>
      </c>
      <c r="B534" s="5" t="s">
        <v>3730</v>
      </c>
      <c r="C534" s="5" t="s">
        <v>258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AQ534" s="8">
        <v>397.7696032651935</v>
      </c>
      <c r="AR534" s="167"/>
      <c r="AU534" s="8"/>
      <c r="DA534" s="8"/>
      <c r="DC534" s="8"/>
    </row>
    <row r="535" spans="1:107" x14ac:dyDescent="0.2">
      <c r="A535" s="7" t="str">
        <f t="shared" si="8"/>
        <v>EFHmL_Ja_11</v>
      </c>
      <c r="B535" s="5" t="s">
        <v>3730</v>
      </c>
      <c r="C535" s="5" t="s">
        <v>258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AQ535" s="8">
        <v>308.90151505394317</v>
      </c>
      <c r="AR535" s="167"/>
      <c r="AU535" s="8"/>
      <c r="DA535" s="8"/>
      <c r="DC535" s="8"/>
    </row>
    <row r="536" spans="1:107" x14ac:dyDescent="0.2">
      <c r="A536" s="7" t="str">
        <f t="shared" si="8"/>
        <v>EFHmL_Ja_12</v>
      </c>
      <c r="B536" s="5" t="s">
        <v>3730</v>
      </c>
      <c r="C536" s="5" t="s">
        <v>258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AQ536" s="8">
        <v>652.54341280872325</v>
      </c>
      <c r="AR536" s="167"/>
      <c r="AU536" s="8"/>
      <c r="DA536" s="8"/>
      <c r="DC536" s="8"/>
    </row>
    <row r="537" spans="1:107" x14ac:dyDescent="0.2">
      <c r="A537" s="7" t="str">
        <f t="shared" si="8"/>
        <v>EFHmL_Ja_13</v>
      </c>
      <c r="B537" s="5" t="s">
        <v>3730</v>
      </c>
      <c r="C537" s="5" t="s">
        <v>258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AQ537" s="8">
        <v>439.43068684885071</v>
      </c>
      <c r="AR537" s="167"/>
      <c r="AU537" s="8"/>
      <c r="DA537" s="8"/>
      <c r="DC537" s="8"/>
    </row>
    <row r="538" spans="1:107" x14ac:dyDescent="0.2">
      <c r="A538" s="7" t="str">
        <f t="shared" si="8"/>
        <v>EFHmL_Ja_14</v>
      </c>
      <c r="B538" s="5" t="s">
        <v>3730</v>
      </c>
      <c r="C538" s="5" t="s">
        <v>258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AQ538" s="8">
        <v>458.35360000077571</v>
      </c>
      <c r="AR538" s="167"/>
      <c r="AU538" s="8"/>
      <c r="DA538" s="8"/>
      <c r="DC538" s="8"/>
    </row>
    <row r="539" spans="1:107" x14ac:dyDescent="0.2">
      <c r="A539" s="7" t="str">
        <f t="shared" si="8"/>
        <v>EFHmL_Ja_15</v>
      </c>
      <c r="B539" s="5" t="s">
        <v>3730</v>
      </c>
      <c r="C539" s="5" t="s">
        <v>258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AQ539" s="8">
        <v>426.90516821650749</v>
      </c>
      <c r="AR539" s="167"/>
      <c r="AU539" s="8"/>
      <c r="DA539" s="8"/>
      <c r="DC539" s="8"/>
    </row>
    <row r="540" spans="1:107" x14ac:dyDescent="0.2">
      <c r="A540" s="7" t="str">
        <f t="shared" si="8"/>
        <v>EFHmL_Ja_16</v>
      </c>
      <c r="B540" s="5" t="s">
        <v>3730</v>
      </c>
      <c r="C540" s="5" t="s">
        <v>258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AQ540" s="8">
        <v>532.84887387811648</v>
      </c>
      <c r="AR540" s="167"/>
      <c r="AU540" s="8"/>
      <c r="DA540" s="8"/>
      <c r="DC540" s="8"/>
    </row>
    <row r="541" spans="1:107" x14ac:dyDescent="0.2">
      <c r="A541" s="7" t="str">
        <f t="shared" si="8"/>
        <v>EFHmL_Ja_17</v>
      </c>
      <c r="B541" s="5" t="s">
        <v>3730</v>
      </c>
      <c r="C541" s="5" t="s">
        <v>258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AQ541" s="8">
        <v>547.73519869742313</v>
      </c>
      <c r="AR541" s="167"/>
      <c r="AU541" s="8"/>
      <c r="DA541" s="8"/>
      <c r="DC541" s="8"/>
    </row>
    <row r="542" spans="1:107" x14ac:dyDescent="0.2">
      <c r="A542" s="7" t="str">
        <f t="shared" si="8"/>
        <v>EFHmL_Ja_18</v>
      </c>
      <c r="B542" s="5" t="s">
        <v>3730</v>
      </c>
      <c r="C542" s="5" t="s">
        <v>258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AQ542" s="8">
        <v>334.7674037327036</v>
      </c>
      <c r="AR542" s="167"/>
      <c r="AU542" s="8"/>
      <c r="DA542" s="8"/>
      <c r="DC542" s="8"/>
    </row>
    <row r="543" spans="1:107" x14ac:dyDescent="0.2">
      <c r="A543" s="7" t="str">
        <f t="shared" si="8"/>
        <v>EFHmL_Ja_19</v>
      </c>
      <c r="B543" s="5" t="s">
        <v>3730</v>
      </c>
      <c r="C543" s="5" t="s">
        <v>258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AQ543" s="8">
        <v>390.40115125052085</v>
      </c>
      <c r="AR543" s="167"/>
      <c r="AU543" s="8"/>
      <c r="DA543" s="8"/>
      <c r="DC543" s="8"/>
    </row>
    <row r="544" spans="1:107" x14ac:dyDescent="0.2">
      <c r="A544" s="7" t="str">
        <f t="shared" si="8"/>
        <v>EFHmL_Ja_20</v>
      </c>
      <c r="B544" s="5" t="s">
        <v>3730</v>
      </c>
      <c r="C544" s="5" t="s">
        <v>258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AQ544" s="8">
        <v>533.78990190417528</v>
      </c>
      <c r="AR544" s="167"/>
      <c r="AU544" s="8"/>
      <c r="DA544" s="8"/>
      <c r="DC544" s="8"/>
    </row>
    <row r="545" spans="1:107" x14ac:dyDescent="0.2">
      <c r="A545" s="7" t="str">
        <f t="shared" si="8"/>
        <v>EFHmL_Ja_21</v>
      </c>
      <c r="B545" s="5" t="s">
        <v>3730</v>
      </c>
      <c r="C545" s="5" t="s">
        <v>258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AQ545" s="8">
        <v>368.80458615588145</v>
      </c>
      <c r="AR545" s="167"/>
      <c r="AU545" s="8"/>
      <c r="DA545" s="8"/>
      <c r="DC545" s="8"/>
    </row>
    <row r="546" spans="1:107" x14ac:dyDescent="0.2">
      <c r="A546" s="7" t="str">
        <f t="shared" si="8"/>
        <v>EFHmL_Ja_22</v>
      </c>
      <c r="B546" s="5" t="s">
        <v>3730</v>
      </c>
      <c r="C546" s="5" t="s">
        <v>258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AQ546" s="8">
        <v>533.28581466478374</v>
      </c>
      <c r="AR546" s="167"/>
      <c r="AU546" s="8"/>
      <c r="DA546" s="8"/>
      <c r="DC546" s="8"/>
    </row>
    <row r="547" spans="1:107" x14ac:dyDescent="0.2">
      <c r="A547" s="7" t="str">
        <f t="shared" si="8"/>
        <v>EFHmL_Ja_23</v>
      </c>
      <c r="B547" s="5" t="s">
        <v>3730</v>
      </c>
      <c r="C547" s="5" t="s">
        <v>258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AQ547" s="8">
        <v>446.40108664707247</v>
      </c>
      <c r="AR547" s="167"/>
      <c r="AU547" s="8"/>
      <c r="DA547" s="8"/>
      <c r="DC547" s="8"/>
    </row>
    <row r="548" spans="1:107" x14ac:dyDescent="0.2">
      <c r="A548" s="7" t="str">
        <f t="shared" si="8"/>
        <v>EFHmL_Ja_24</v>
      </c>
      <c r="B548" s="5" t="s">
        <v>3730</v>
      </c>
      <c r="C548" s="5" t="s">
        <v>258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AQ548" s="8">
        <v>351.11724347280926</v>
      </c>
      <c r="AR548" s="167"/>
      <c r="AU548" s="8"/>
      <c r="DA548" s="8"/>
      <c r="DC548" s="8"/>
    </row>
    <row r="549" spans="1:107" x14ac:dyDescent="0.2">
      <c r="A549" s="7" t="str">
        <f t="shared" si="8"/>
        <v>EFHmL_Ja_25</v>
      </c>
      <c r="B549" s="5" t="s">
        <v>3730</v>
      </c>
      <c r="C549" s="5" t="s">
        <v>258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AQ549" s="8">
        <v>474.21215538559898</v>
      </c>
      <c r="AR549" s="167"/>
      <c r="AU549" s="8"/>
      <c r="DA549" s="8"/>
      <c r="DC549" s="8"/>
    </row>
    <row r="550" spans="1:107" x14ac:dyDescent="0.2">
      <c r="A550" s="7" t="str">
        <f t="shared" si="8"/>
        <v>EFHmL_Ja_26</v>
      </c>
      <c r="B550" s="5" t="s">
        <v>3730</v>
      </c>
      <c r="C550" s="5" t="s">
        <v>258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AQ550" s="8">
        <v>168.85788254796043</v>
      </c>
      <c r="AR550" s="167"/>
      <c r="AU550" s="8"/>
      <c r="DA550" s="8"/>
      <c r="DC550" s="8"/>
    </row>
    <row r="551" spans="1:107" x14ac:dyDescent="0.2">
      <c r="A551" s="7" t="str">
        <f t="shared" si="8"/>
        <v>EFHuL_Ja_1</v>
      </c>
      <c r="B551" s="5" t="s">
        <v>3731</v>
      </c>
      <c r="C551" s="5" t="s">
        <v>258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AQ551" s="8">
        <v>480.72410256363929</v>
      </c>
      <c r="AR551" s="167"/>
      <c r="AU551" s="8"/>
      <c r="DA551" s="8"/>
      <c r="DC551" s="8"/>
    </row>
    <row r="552" spans="1:107" x14ac:dyDescent="0.2">
      <c r="A552" s="7" t="str">
        <f t="shared" si="8"/>
        <v>EFHuL_Ja_2</v>
      </c>
      <c r="B552" s="5" t="s">
        <v>3731</v>
      </c>
      <c r="C552" s="5" t="s">
        <v>258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AQ552" s="8">
        <v>420.84949751971027</v>
      </c>
      <c r="AR552" s="167"/>
      <c r="AU552" s="8"/>
      <c r="DA552" s="8"/>
      <c r="DC552" s="8"/>
    </row>
    <row r="553" spans="1:107" x14ac:dyDescent="0.2">
      <c r="A553" s="7" t="str">
        <f t="shared" si="8"/>
        <v>EFHuL_Ja_3</v>
      </c>
      <c r="B553" s="5" t="s">
        <v>3731</v>
      </c>
      <c r="C553" s="5" t="s">
        <v>258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AQ553" s="8">
        <v>762.41773980869425</v>
      </c>
      <c r="AR553" s="167"/>
      <c r="AU553" s="8"/>
      <c r="DA553" s="8"/>
      <c r="DC553" s="8"/>
    </row>
    <row r="554" spans="1:107" x14ac:dyDescent="0.2">
      <c r="A554" s="7" t="str">
        <f t="shared" si="8"/>
        <v>EFHuL_Ja_4</v>
      </c>
      <c r="B554" s="5" t="s">
        <v>3731</v>
      </c>
      <c r="C554" s="5" t="s">
        <v>258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AQ554" s="8">
        <v>481.2501730521509</v>
      </c>
      <c r="AR554" s="167"/>
      <c r="AU554" s="8"/>
      <c r="DA554" s="8"/>
      <c r="DC554" s="8"/>
    </row>
    <row r="555" spans="1:107" x14ac:dyDescent="0.2">
      <c r="A555" s="7" t="str">
        <f t="shared" si="8"/>
        <v>EFHuL_Ja_5</v>
      </c>
      <c r="B555" s="5" t="s">
        <v>3731</v>
      </c>
      <c r="C555" s="5" t="s">
        <v>258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AQ555" s="8">
        <v>658.42290416689548</v>
      </c>
      <c r="AR555" s="167"/>
      <c r="AU555" s="8"/>
      <c r="DA555" s="8"/>
      <c r="DC555" s="8"/>
    </row>
    <row r="556" spans="1:107" x14ac:dyDescent="0.2">
      <c r="A556" s="7" t="str">
        <f t="shared" si="8"/>
        <v>EFHuL_Ja_6</v>
      </c>
      <c r="B556" s="5" t="s">
        <v>3731</v>
      </c>
      <c r="C556" s="5" t="s">
        <v>258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AQ556" s="8">
        <v>692.33501343530531</v>
      </c>
      <c r="AR556" s="167"/>
      <c r="AU556" s="8"/>
      <c r="DA556" s="8"/>
      <c r="DC556" s="8"/>
    </row>
    <row r="557" spans="1:107" x14ac:dyDescent="0.2">
      <c r="A557" s="7" t="str">
        <f t="shared" si="8"/>
        <v>EFHuL_Ja_7</v>
      </c>
      <c r="B557" s="5" t="s">
        <v>3731</v>
      </c>
      <c r="C557" s="5" t="s">
        <v>258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AQ557" s="8">
        <v>671.89838129537088</v>
      </c>
      <c r="AR557" s="167"/>
      <c r="AU557" s="8"/>
      <c r="DA557" s="8"/>
      <c r="DC557" s="8"/>
    </row>
    <row r="558" spans="1:107" x14ac:dyDescent="0.2">
      <c r="A558" s="7" t="str">
        <f t="shared" si="8"/>
        <v>EFHuL_Ja_8</v>
      </c>
      <c r="B558" s="5" t="s">
        <v>3731</v>
      </c>
      <c r="C558" s="5" t="s">
        <v>258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AQ558" s="8">
        <v>370.49645383311923</v>
      </c>
      <c r="AR558" s="167"/>
      <c r="AU558" s="8"/>
      <c r="DA558" s="8"/>
      <c r="DC558" s="8"/>
    </row>
    <row r="559" spans="1:107" x14ac:dyDescent="0.2">
      <c r="A559" s="7" t="str">
        <f t="shared" ref="A559:A622" si="9">CONCATENATE(B559,"_",C559,"_",D559)</f>
        <v>EFHuL_Ja_9</v>
      </c>
      <c r="B559" s="5" t="s">
        <v>3731</v>
      </c>
      <c r="C559" s="5" t="s">
        <v>258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AQ559" s="8">
        <v>824.0577930601105</v>
      </c>
      <c r="AR559" s="167"/>
      <c r="AU559" s="8"/>
      <c r="DA559" s="8"/>
      <c r="DC559" s="8"/>
    </row>
    <row r="560" spans="1:107" x14ac:dyDescent="0.2">
      <c r="A560" s="7" t="str">
        <f t="shared" si="9"/>
        <v>EFHuL_Ja_10</v>
      </c>
      <c r="B560" s="5" t="s">
        <v>3731</v>
      </c>
      <c r="C560" s="5" t="s">
        <v>258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AQ560" s="8">
        <v>455.62243145578032</v>
      </c>
      <c r="AR560" s="167"/>
      <c r="AU560" s="8"/>
      <c r="DA560" s="8"/>
      <c r="DC560" s="8"/>
    </row>
    <row r="561" spans="1:107" x14ac:dyDescent="0.2">
      <c r="A561" s="7" t="str">
        <f t="shared" si="9"/>
        <v>EFHuL_Ja_11</v>
      </c>
      <c r="B561" s="5" t="s">
        <v>3731</v>
      </c>
      <c r="C561" s="5" t="s">
        <v>258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AQ561" s="8">
        <v>340.16128201824671</v>
      </c>
      <c r="AR561" s="167"/>
      <c r="AU561" s="8"/>
      <c r="DA561" s="8"/>
      <c r="DC561" s="8"/>
    </row>
    <row r="562" spans="1:107" x14ac:dyDescent="0.2">
      <c r="A562" s="7" t="str">
        <f t="shared" si="9"/>
        <v>EFHuL_Ja_12</v>
      </c>
      <c r="B562" s="5" t="s">
        <v>3731</v>
      </c>
      <c r="C562" s="5" t="s">
        <v>258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AQ562" s="8">
        <v>722.9059325204056</v>
      </c>
      <c r="AR562" s="167"/>
      <c r="AU562" s="8"/>
      <c r="DA562" s="8"/>
      <c r="DC562" s="8"/>
    </row>
    <row r="563" spans="1:107" x14ac:dyDescent="0.2">
      <c r="A563" s="7" t="str">
        <f t="shared" si="9"/>
        <v>EFHuL_Ja_13</v>
      </c>
      <c r="B563" s="5" t="s">
        <v>3731</v>
      </c>
      <c r="C563" s="5" t="s">
        <v>258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AQ563" s="8">
        <v>479.706433788178</v>
      </c>
      <c r="AR563" s="167"/>
      <c r="AU563" s="8"/>
      <c r="DA563" s="8"/>
      <c r="DC563" s="8"/>
    </row>
    <row r="564" spans="1:107" x14ac:dyDescent="0.2">
      <c r="A564" s="7" t="str">
        <f t="shared" si="9"/>
        <v>EFHuL_Ja_14</v>
      </c>
      <c r="B564" s="5" t="s">
        <v>3731</v>
      </c>
      <c r="C564" s="5" t="s">
        <v>258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AQ564" s="8">
        <v>535.10849956060838</v>
      </c>
      <c r="AR564" s="167"/>
      <c r="AU564" s="8"/>
      <c r="DA564" s="8"/>
      <c r="DC564" s="8"/>
    </row>
    <row r="565" spans="1:107" x14ac:dyDescent="0.2">
      <c r="A565" s="7" t="str">
        <f t="shared" si="9"/>
        <v>EFHuL_Ja_15</v>
      </c>
      <c r="B565" s="5" t="s">
        <v>3731</v>
      </c>
      <c r="C565" s="5" t="s">
        <v>258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AQ565" s="8">
        <v>496.83926117216208</v>
      </c>
      <c r="AR565" s="167"/>
      <c r="AU565" s="8"/>
      <c r="DA565" s="8"/>
      <c r="DC565" s="8"/>
    </row>
    <row r="566" spans="1:107" x14ac:dyDescent="0.2">
      <c r="A566" s="7" t="str">
        <f t="shared" si="9"/>
        <v>EFHuL_Ja_16</v>
      </c>
      <c r="B566" s="5" t="s">
        <v>3731</v>
      </c>
      <c r="C566" s="5" t="s">
        <v>258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AQ566" s="8">
        <v>622.0093225335047</v>
      </c>
      <c r="AR566" s="167"/>
      <c r="AU566" s="8"/>
      <c r="DA566" s="8"/>
      <c r="DC566" s="8"/>
    </row>
    <row r="567" spans="1:107" x14ac:dyDescent="0.2">
      <c r="A567" s="7" t="str">
        <f t="shared" si="9"/>
        <v>EFHuL_Ja_17</v>
      </c>
      <c r="B567" s="5" t="s">
        <v>3731</v>
      </c>
      <c r="C567" s="5" t="s">
        <v>258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AQ567" s="8">
        <v>612.02301268922702</v>
      </c>
      <c r="AR567" s="167"/>
      <c r="AU567" s="8"/>
      <c r="DA567" s="8"/>
      <c r="DC567" s="8"/>
    </row>
    <row r="568" spans="1:107" x14ac:dyDescent="0.2">
      <c r="A568" s="7" t="str">
        <f t="shared" si="9"/>
        <v>EFHuL_Ja_18</v>
      </c>
      <c r="B568" s="5" t="s">
        <v>3731</v>
      </c>
      <c r="C568" s="5" t="s">
        <v>258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AQ568" s="8">
        <v>363.94754265805818</v>
      </c>
      <c r="AR568" s="167"/>
      <c r="AU568" s="8"/>
      <c r="DA568" s="8"/>
      <c r="DC568" s="8"/>
    </row>
    <row r="569" spans="1:107" x14ac:dyDescent="0.2">
      <c r="A569" s="7" t="str">
        <f t="shared" si="9"/>
        <v>EFHuL_Ja_19</v>
      </c>
      <c r="B569" s="5" t="s">
        <v>3731</v>
      </c>
      <c r="C569" s="5" t="s">
        <v>258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AQ569" s="8">
        <v>444.58265067829512</v>
      </c>
      <c r="AR569" s="167"/>
      <c r="AU569" s="8"/>
      <c r="DA569" s="8"/>
      <c r="DC569" s="8"/>
    </row>
    <row r="570" spans="1:107" x14ac:dyDescent="0.2">
      <c r="A570" s="7" t="str">
        <f t="shared" si="9"/>
        <v>EFHuL_Ja_20</v>
      </c>
      <c r="B570" s="5" t="s">
        <v>3731</v>
      </c>
      <c r="C570" s="5" t="s">
        <v>258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AQ570" s="8">
        <v>603.34115369986773</v>
      </c>
      <c r="AR570" s="167"/>
      <c r="AU570" s="8"/>
      <c r="DA570" s="8"/>
      <c r="DC570" s="8"/>
    </row>
    <row r="571" spans="1:107" x14ac:dyDescent="0.2">
      <c r="A571" s="7" t="str">
        <f t="shared" si="9"/>
        <v>EFHuL_Ja_21</v>
      </c>
      <c r="B571" s="5" t="s">
        <v>3731</v>
      </c>
      <c r="C571" s="5" t="s">
        <v>258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AQ571" s="8">
        <v>408.00288354686785</v>
      </c>
      <c r="AR571" s="167"/>
      <c r="AU571" s="8"/>
      <c r="DA571" s="8"/>
      <c r="DC571" s="8"/>
    </row>
    <row r="572" spans="1:107" x14ac:dyDescent="0.2">
      <c r="A572" s="7" t="str">
        <f t="shared" si="9"/>
        <v>EFHuL_Ja_22</v>
      </c>
      <c r="B572" s="5" t="s">
        <v>3731</v>
      </c>
      <c r="C572" s="5" t="s">
        <v>258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AQ572" s="8">
        <v>602.31645353599413</v>
      </c>
      <c r="AR572" s="167"/>
      <c r="AU572" s="8"/>
      <c r="DA572" s="8"/>
      <c r="DC572" s="8"/>
    </row>
    <row r="573" spans="1:107" x14ac:dyDescent="0.2">
      <c r="A573" s="7" t="str">
        <f t="shared" si="9"/>
        <v>EFHuL_Ja_23</v>
      </c>
      <c r="B573" s="5" t="s">
        <v>3731</v>
      </c>
      <c r="C573" s="5" t="s">
        <v>258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AQ573" s="8">
        <v>486.54318683472883</v>
      </c>
      <c r="AR573" s="167"/>
      <c r="AU573" s="8"/>
      <c r="DA573" s="8"/>
      <c r="DC573" s="8"/>
    </row>
    <row r="574" spans="1:107" x14ac:dyDescent="0.2">
      <c r="A574" s="7" t="str">
        <f t="shared" si="9"/>
        <v>EFHuL_Ja_24</v>
      </c>
      <c r="B574" s="5" t="s">
        <v>3731</v>
      </c>
      <c r="C574" s="5" t="s">
        <v>258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AQ574" s="8">
        <v>397.23839350543182</v>
      </c>
      <c r="AR574" s="167"/>
      <c r="AU574" s="8"/>
      <c r="DA574" s="8"/>
      <c r="DC574" s="8"/>
    </row>
    <row r="575" spans="1:107" x14ac:dyDescent="0.2">
      <c r="A575" s="7" t="str">
        <f t="shared" si="9"/>
        <v>EFHuL_Ja_25</v>
      </c>
      <c r="B575" s="5" t="s">
        <v>3731</v>
      </c>
      <c r="C575" s="5" t="s">
        <v>258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AQ575" s="8">
        <v>497.72778454062518</v>
      </c>
      <c r="AR575" s="167"/>
      <c r="AU575" s="8"/>
      <c r="DA575" s="8"/>
      <c r="DC575" s="8"/>
    </row>
    <row r="576" spans="1:107" x14ac:dyDescent="0.2">
      <c r="A576" s="7" t="str">
        <f t="shared" si="9"/>
        <v>EFHuL_Ja_26</v>
      </c>
      <c r="B576" s="5" t="s">
        <v>3731</v>
      </c>
      <c r="C576" s="5" t="s">
        <v>258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AQ576" s="8">
        <v>169.42532232518596</v>
      </c>
      <c r="AR576" s="167"/>
      <c r="AU576" s="8"/>
      <c r="DA576" s="8"/>
      <c r="DC576" s="8"/>
    </row>
    <row r="577" spans="1:107" x14ac:dyDescent="0.2">
      <c r="A577" s="7" t="str">
        <f t="shared" si="9"/>
        <v>EWGgL_Ja_1</v>
      </c>
      <c r="B577" s="5" t="s">
        <v>3732</v>
      </c>
      <c r="C577" s="5" t="s">
        <v>258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AQ577" s="8">
        <v>740.60887244202024</v>
      </c>
      <c r="AR577" s="167"/>
      <c r="AU577" s="8"/>
      <c r="DA577" s="8"/>
      <c r="DC577" s="8"/>
    </row>
    <row r="578" spans="1:107" x14ac:dyDescent="0.2">
      <c r="A578" s="7" t="str">
        <f t="shared" si="9"/>
        <v>EWGgL_Ja_2</v>
      </c>
      <c r="B578" s="5" t="s">
        <v>3732</v>
      </c>
      <c r="C578" s="5" t="s">
        <v>258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AQ578" s="8">
        <v>585.49198836040966</v>
      </c>
      <c r="AR578" s="167"/>
      <c r="AU578" s="8"/>
      <c r="DA578" s="8"/>
      <c r="DC578" s="8"/>
    </row>
    <row r="579" spans="1:107" x14ac:dyDescent="0.2">
      <c r="A579" s="7" t="str">
        <f t="shared" si="9"/>
        <v>EWGgL_Ja_3</v>
      </c>
      <c r="B579" s="5" t="s">
        <v>3732</v>
      </c>
      <c r="C579" s="5" t="s">
        <v>258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AQ579" s="8">
        <v>426.96897900953132</v>
      </c>
      <c r="AR579" s="167"/>
      <c r="AU579" s="8"/>
      <c r="DA579" s="8"/>
      <c r="DC579" s="8"/>
    </row>
    <row r="580" spans="1:107" x14ac:dyDescent="0.2">
      <c r="A580" s="7" t="str">
        <f t="shared" si="9"/>
        <v>EWGgL_Ja_4</v>
      </c>
      <c r="B580" s="5" t="s">
        <v>3732</v>
      </c>
      <c r="C580" s="5" t="s">
        <v>258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AQ580" s="8">
        <v>311.681176139142</v>
      </c>
      <c r="AR580" s="167"/>
      <c r="AU580" s="8"/>
      <c r="DA580" s="8"/>
      <c r="DC580" s="8"/>
    </row>
    <row r="581" spans="1:107" x14ac:dyDescent="0.2">
      <c r="A581" s="7" t="str">
        <f t="shared" si="9"/>
        <v>EWGgL_Ja_5</v>
      </c>
      <c r="B581" s="5" t="s">
        <v>3732</v>
      </c>
      <c r="C581" s="5" t="s">
        <v>258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AQ581" s="8">
        <v>782.32170707518583</v>
      </c>
      <c r="AR581" s="167"/>
      <c r="AU581" s="8"/>
      <c r="DA581" s="8"/>
      <c r="DC581" s="8"/>
    </row>
    <row r="582" spans="1:107" x14ac:dyDescent="0.2">
      <c r="A582" s="7" t="str">
        <f t="shared" si="9"/>
        <v>EWGgL_Ja_6</v>
      </c>
      <c r="B582" s="5" t="s">
        <v>3732</v>
      </c>
      <c r="C582" s="5" t="s">
        <v>258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AQ582" s="8">
        <v>503.28826719268039</v>
      </c>
      <c r="AR582" s="167"/>
      <c r="AU582" s="8"/>
      <c r="DA582" s="8"/>
      <c r="DC582" s="8"/>
    </row>
    <row r="583" spans="1:107" x14ac:dyDescent="0.2">
      <c r="A583" s="7" t="str">
        <f t="shared" si="9"/>
        <v>EWGgL_Ja_7</v>
      </c>
      <c r="B583" s="5" t="s">
        <v>3732</v>
      </c>
      <c r="C583" s="5" t="s">
        <v>258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AQ583" s="8">
        <v>511.4208684569852</v>
      </c>
      <c r="AR583" s="167"/>
      <c r="AU583" s="8"/>
      <c r="DA583" s="8"/>
      <c r="DC583" s="8"/>
    </row>
    <row r="584" spans="1:107" x14ac:dyDescent="0.2">
      <c r="A584" s="7" t="str">
        <f t="shared" si="9"/>
        <v>EWGgL_Ja_8</v>
      </c>
      <c r="B584" s="5" t="s">
        <v>3732</v>
      </c>
      <c r="C584" s="5" t="s">
        <v>258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AQ584" s="8">
        <v>273.06683880073336</v>
      </c>
      <c r="AR584" s="167"/>
      <c r="AU584" s="8"/>
      <c r="DA584" s="8"/>
      <c r="DC584" s="8"/>
    </row>
    <row r="585" spans="1:107" x14ac:dyDescent="0.2">
      <c r="A585" s="7" t="str">
        <f t="shared" si="9"/>
        <v>EWGgL_Ja_9</v>
      </c>
      <c r="B585" s="5" t="s">
        <v>3732</v>
      </c>
      <c r="C585" s="5" t="s">
        <v>258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AQ585" s="8">
        <v>984.26819436774315</v>
      </c>
      <c r="AR585" s="167"/>
      <c r="AU585" s="8"/>
      <c r="DA585" s="8"/>
      <c r="DC585" s="8"/>
    </row>
    <row r="586" spans="1:107" x14ac:dyDescent="0.2">
      <c r="A586" s="7" t="str">
        <f t="shared" si="9"/>
        <v>EWGgL_Ja_10</v>
      </c>
      <c r="B586" s="5" t="s">
        <v>3732</v>
      </c>
      <c r="C586" s="5" t="s">
        <v>258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AQ586" s="8">
        <v>675.95310180060244</v>
      </c>
      <c r="AR586" s="167"/>
      <c r="AU586" s="8"/>
      <c r="DA586" s="8"/>
      <c r="DC586" s="8"/>
    </row>
    <row r="587" spans="1:107" x14ac:dyDescent="0.2">
      <c r="A587" s="7" t="str">
        <f t="shared" si="9"/>
        <v>EWGgL_Ja_11</v>
      </c>
      <c r="B587" s="5" t="s">
        <v>3732</v>
      </c>
      <c r="C587" s="5" t="s">
        <v>258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AQ587" s="8">
        <v>534.88611602168055</v>
      </c>
      <c r="AR587" s="167"/>
      <c r="AU587" s="8"/>
      <c r="DA587" s="8"/>
      <c r="DC587" s="8"/>
    </row>
    <row r="588" spans="1:107" x14ac:dyDescent="0.2">
      <c r="A588" s="7" t="str">
        <f t="shared" si="9"/>
        <v>EWGgL_Ja_12</v>
      </c>
      <c r="B588" s="5" t="s">
        <v>3732</v>
      </c>
      <c r="C588" s="5" t="s">
        <v>258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AQ588" s="8">
        <v>967.08391016681185</v>
      </c>
      <c r="AR588" s="167"/>
      <c r="AU588" s="8"/>
      <c r="DA588" s="8"/>
      <c r="DC588" s="8"/>
    </row>
    <row r="589" spans="1:107" x14ac:dyDescent="0.2">
      <c r="A589" s="7" t="str">
        <f t="shared" si="9"/>
        <v>EWGgL_Ja_13</v>
      </c>
      <c r="B589" s="5" t="s">
        <v>3732</v>
      </c>
      <c r="C589" s="5" t="s">
        <v>258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AQ589" s="8">
        <v>553.14303868007505</v>
      </c>
      <c r="AR589" s="167"/>
      <c r="AU589" s="8"/>
      <c r="DA589" s="8"/>
      <c r="DC589" s="8"/>
    </row>
    <row r="590" spans="1:107" x14ac:dyDescent="0.2">
      <c r="A590" s="7" t="str">
        <f t="shared" si="9"/>
        <v>EWGgL_Ja_14</v>
      </c>
      <c r="B590" s="5" t="s">
        <v>3732</v>
      </c>
      <c r="C590" s="5" t="s">
        <v>258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AQ590" s="8">
        <v>616.36681613241467</v>
      </c>
      <c r="AR590" s="167"/>
      <c r="AU590" s="8"/>
      <c r="DA590" s="8"/>
      <c r="DC590" s="8"/>
    </row>
    <row r="591" spans="1:107" x14ac:dyDescent="0.2">
      <c r="A591" s="7" t="str">
        <f t="shared" si="9"/>
        <v>EWGgL_Ja_15</v>
      </c>
      <c r="B591" s="5" t="s">
        <v>3732</v>
      </c>
      <c r="C591" s="5" t="s">
        <v>258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AQ591" s="8">
        <v>707.81024952436223</v>
      </c>
      <c r="AR591" s="167"/>
      <c r="AU591" s="8"/>
      <c r="DA591" s="8"/>
      <c r="DC591" s="8"/>
    </row>
    <row r="592" spans="1:107" x14ac:dyDescent="0.2">
      <c r="A592" s="7" t="str">
        <f t="shared" si="9"/>
        <v>EWGgL_Ja_16</v>
      </c>
      <c r="B592" s="5" t="s">
        <v>3732</v>
      </c>
      <c r="C592" s="5" t="s">
        <v>258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AQ592" s="8">
        <v>500.23935428041051</v>
      </c>
      <c r="AR592" s="167"/>
      <c r="AU592" s="8"/>
      <c r="DA592" s="8"/>
      <c r="DC592" s="8"/>
    </row>
    <row r="593" spans="1:107" x14ac:dyDescent="0.2">
      <c r="A593" s="7" t="str">
        <f t="shared" si="9"/>
        <v>EWGgL_Ja_17</v>
      </c>
      <c r="B593" s="5" t="s">
        <v>3732</v>
      </c>
      <c r="C593" s="5" t="s">
        <v>258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AQ593" s="8">
        <v>722.40653735263197</v>
      </c>
      <c r="AR593" s="167"/>
      <c r="AU593" s="8"/>
      <c r="DA593" s="8"/>
      <c r="DC593" s="8"/>
    </row>
    <row r="594" spans="1:107" x14ac:dyDescent="0.2">
      <c r="A594" s="7" t="str">
        <f t="shared" si="9"/>
        <v>EWGgL_Ja_18</v>
      </c>
      <c r="B594" s="5" t="s">
        <v>3732</v>
      </c>
      <c r="C594" s="5" t="s">
        <v>258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AQ594" s="8">
        <v>500.9186145176235</v>
      </c>
      <c r="AR594" s="167"/>
      <c r="AU594" s="8"/>
      <c r="DA594" s="8"/>
      <c r="DC594" s="8"/>
    </row>
    <row r="595" spans="1:107" x14ac:dyDescent="0.2">
      <c r="A595" s="7" t="str">
        <f t="shared" si="9"/>
        <v>EWGgL_Ja_19</v>
      </c>
      <c r="B595" s="5" t="s">
        <v>3732</v>
      </c>
      <c r="C595" s="5" t="s">
        <v>258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AQ595" s="8">
        <v>521.3457166774358</v>
      </c>
      <c r="AR595" s="167"/>
      <c r="AU595" s="8"/>
      <c r="DA595" s="8"/>
      <c r="DC595" s="8"/>
    </row>
    <row r="596" spans="1:107" x14ac:dyDescent="0.2">
      <c r="A596" s="7" t="str">
        <f t="shared" si="9"/>
        <v>EWGgL_Ja_20</v>
      </c>
      <c r="B596" s="5" t="s">
        <v>3732</v>
      </c>
      <c r="C596" s="5" t="s">
        <v>258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AQ596" s="8">
        <v>518.50463140451404</v>
      </c>
      <c r="AR596" s="167"/>
      <c r="AU596" s="8"/>
      <c r="DA596" s="8"/>
      <c r="DC596" s="8"/>
    </row>
    <row r="597" spans="1:107" x14ac:dyDescent="0.2">
      <c r="A597" s="7" t="str">
        <f t="shared" si="9"/>
        <v>EWGgL_Ja_21</v>
      </c>
      <c r="B597" s="5" t="s">
        <v>3732</v>
      </c>
      <c r="C597" s="5" t="s">
        <v>258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AQ597" s="8">
        <v>605.45193856195249</v>
      </c>
      <c r="AR597" s="167"/>
      <c r="AU597" s="8"/>
      <c r="DA597" s="8"/>
      <c r="DC597" s="8"/>
    </row>
    <row r="598" spans="1:107" x14ac:dyDescent="0.2">
      <c r="A598" s="7" t="str">
        <f t="shared" si="9"/>
        <v>EWGgL_Ja_22</v>
      </c>
      <c r="B598" s="5" t="s">
        <v>3732</v>
      </c>
      <c r="C598" s="5" t="s">
        <v>258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AQ598" s="8">
        <v>729.83338095344448</v>
      </c>
      <c r="AR598" s="167"/>
      <c r="AU598" s="8"/>
      <c r="DA598" s="8"/>
      <c r="DC598" s="8"/>
    </row>
    <row r="599" spans="1:107" x14ac:dyDescent="0.2">
      <c r="A599" s="7" t="str">
        <f t="shared" si="9"/>
        <v>EWGgL_Ja_23</v>
      </c>
      <c r="B599" s="5" t="s">
        <v>3732</v>
      </c>
      <c r="C599" s="5" t="s">
        <v>258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AQ599" s="8">
        <v>558.57045169441903</v>
      </c>
      <c r="AR599" s="167"/>
      <c r="AU599" s="8"/>
      <c r="DA599" s="8"/>
      <c r="DC599" s="8"/>
    </row>
    <row r="600" spans="1:107" x14ac:dyDescent="0.2">
      <c r="A600" s="7" t="str">
        <f t="shared" si="9"/>
        <v>EWGgL_Ja_24</v>
      </c>
      <c r="B600" s="5" t="s">
        <v>3732</v>
      </c>
      <c r="C600" s="5" t="s">
        <v>258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AQ600" s="8">
        <v>889.147285525857</v>
      </c>
      <c r="AR600" s="167"/>
      <c r="AU600" s="8"/>
      <c r="DA600" s="8"/>
      <c r="DC600" s="8"/>
    </row>
    <row r="601" spans="1:107" x14ac:dyDescent="0.2">
      <c r="A601" s="7" t="str">
        <f t="shared" si="9"/>
        <v>EWGgL_Ja_25</v>
      </c>
      <c r="B601" s="5" t="s">
        <v>3732</v>
      </c>
      <c r="C601" s="5" t="s">
        <v>258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AQ601" s="8">
        <v>671.69973233186022</v>
      </c>
      <c r="AR601" s="167"/>
      <c r="AU601" s="8"/>
      <c r="DA601" s="8"/>
      <c r="DC601" s="8"/>
    </row>
    <row r="602" spans="1:107" x14ac:dyDescent="0.2">
      <c r="A602" s="7" t="str">
        <f t="shared" si="9"/>
        <v>EWGgL_Ja_26</v>
      </c>
      <c r="B602" s="5" t="s">
        <v>3732</v>
      </c>
      <c r="C602" s="5" t="s">
        <v>258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AQ602" s="8">
        <v>190.29888913287286</v>
      </c>
      <c r="AR602" s="167"/>
      <c r="AU602" s="8"/>
      <c r="DA602" s="8"/>
      <c r="DC602" s="8"/>
    </row>
    <row r="603" spans="1:107" x14ac:dyDescent="0.2">
      <c r="A603" s="7" t="str">
        <f t="shared" si="9"/>
        <v>EWGtL_Ja_1</v>
      </c>
      <c r="B603" s="5" t="s">
        <v>3733</v>
      </c>
      <c r="C603" s="5" t="s">
        <v>258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AQ603" s="8">
        <v>616.74858210430421</v>
      </c>
      <c r="AR603" s="167"/>
      <c r="AU603" s="8"/>
      <c r="DA603" s="8"/>
      <c r="DC603" s="8"/>
    </row>
    <row r="604" spans="1:107" x14ac:dyDescent="0.2">
      <c r="A604" s="7" t="str">
        <f t="shared" si="9"/>
        <v>EWGtL_Ja_2</v>
      </c>
      <c r="B604" s="5" t="s">
        <v>3733</v>
      </c>
      <c r="C604" s="5" t="s">
        <v>258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AQ604" s="8">
        <v>470.09621422322454</v>
      </c>
      <c r="AR604" s="167"/>
      <c r="AU604" s="8"/>
      <c r="DA604" s="8"/>
      <c r="DC604" s="8"/>
    </row>
    <row r="605" spans="1:107" x14ac:dyDescent="0.2">
      <c r="A605" s="7" t="str">
        <f t="shared" si="9"/>
        <v>EWGtL_Ja_3</v>
      </c>
      <c r="B605" s="5" t="s">
        <v>3733</v>
      </c>
      <c r="C605" s="5" t="s">
        <v>258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AQ605" s="8">
        <v>362.79027307069623</v>
      </c>
      <c r="AR605" s="167"/>
      <c r="AU605" s="8"/>
      <c r="DA605" s="8"/>
      <c r="DC605" s="8"/>
    </row>
    <row r="606" spans="1:107" x14ac:dyDescent="0.2">
      <c r="A606" s="7" t="str">
        <f t="shared" si="9"/>
        <v>EWGtL_Ja_4</v>
      </c>
      <c r="B606" s="5" t="s">
        <v>3733</v>
      </c>
      <c r="C606" s="5" t="s">
        <v>258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AQ606" s="8">
        <v>302.82697284684025</v>
      </c>
      <c r="AR606" s="167"/>
      <c r="AU606" s="8"/>
      <c r="DA606" s="8"/>
      <c r="DC606" s="8"/>
    </row>
    <row r="607" spans="1:107" x14ac:dyDescent="0.2">
      <c r="A607" s="7" t="str">
        <f t="shared" si="9"/>
        <v>EWGtL_Ja_5</v>
      </c>
      <c r="B607" s="5" t="s">
        <v>3733</v>
      </c>
      <c r="C607" s="5" t="s">
        <v>258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AQ607" s="8">
        <v>599.6515146603416</v>
      </c>
      <c r="AR607" s="167"/>
      <c r="AU607" s="8"/>
      <c r="DA607" s="8"/>
      <c r="DC607" s="8"/>
    </row>
    <row r="608" spans="1:107" x14ac:dyDescent="0.2">
      <c r="A608" s="7" t="str">
        <f t="shared" si="9"/>
        <v>EWGtL_Ja_6</v>
      </c>
      <c r="B608" s="5" t="s">
        <v>3733</v>
      </c>
      <c r="C608" s="5" t="s">
        <v>258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AQ608" s="8">
        <v>450.84769831642359</v>
      </c>
      <c r="AR608" s="167"/>
      <c r="AU608" s="8"/>
      <c r="DA608" s="8"/>
      <c r="DC608" s="8"/>
    </row>
    <row r="609" spans="1:107" x14ac:dyDescent="0.2">
      <c r="A609" s="7" t="str">
        <f t="shared" si="9"/>
        <v>EWGtL_Ja_7</v>
      </c>
      <c r="B609" s="5" t="s">
        <v>3733</v>
      </c>
      <c r="C609" s="5" t="s">
        <v>258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AQ609" s="8">
        <v>445.14159073810379</v>
      </c>
      <c r="AR609" s="167"/>
      <c r="AU609" s="8"/>
      <c r="DA609" s="8"/>
      <c r="DC609" s="8"/>
    </row>
    <row r="610" spans="1:107" x14ac:dyDescent="0.2">
      <c r="A610" s="7" t="str">
        <f t="shared" si="9"/>
        <v>EWGtL_Ja_8</v>
      </c>
      <c r="B610" s="5" t="s">
        <v>3733</v>
      </c>
      <c r="C610" s="5" t="s">
        <v>258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AQ610" s="8">
        <v>249.50080943342624</v>
      </c>
      <c r="AR610" s="167"/>
      <c r="AU610" s="8"/>
      <c r="DA610" s="8"/>
      <c r="DC610" s="8"/>
    </row>
    <row r="611" spans="1:107" x14ac:dyDescent="0.2">
      <c r="A611" s="7" t="str">
        <f t="shared" si="9"/>
        <v>EWGtL_Ja_9</v>
      </c>
      <c r="B611" s="5" t="s">
        <v>3733</v>
      </c>
      <c r="C611" s="5" t="s">
        <v>258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AQ611" s="8">
        <v>862.04958436254606</v>
      </c>
      <c r="AR611" s="167"/>
      <c r="AU611" s="8"/>
      <c r="DA611" s="8"/>
      <c r="DC611" s="8"/>
    </row>
    <row r="612" spans="1:107" x14ac:dyDescent="0.2">
      <c r="A612" s="7" t="str">
        <f t="shared" si="9"/>
        <v>EWGtL_Ja_10</v>
      </c>
      <c r="B612" s="5" t="s">
        <v>3733</v>
      </c>
      <c r="C612" s="5" t="s">
        <v>258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AQ612" s="8">
        <v>491.45941167027377</v>
      </c>
      <c r="AR612" s="167"/>
      <c r="AU612" s="8"/>
      <c r="DA612" s="8"/>
      <c r="DC612" s="8"/>
    </row>
    <row r="613" spans="1:107" x14ac:dyDescent="0.2">
      <c r="A613" s="7" t="str">
        <f t="shared" si="9"/>
        <v>EWGtL_Ja_11</v>
      </c>
      <c r="B613" s="5" t="s">
        <v>3733</v>
      </c>
      <c r="C613" s="5" t="s">
        <v>258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AQ613" s="8">
        <v>404.83975892610215</v>
      </c>
      <c r="AR613" s="167"/>
      <c r="AU613" s="8"/>
      <c r="DA613" s="8"/>
      <c r="DC613" s="8"/>
    </row>
    <row r="614" spans="1:107" x14ac:dyDescent="0.2">
      <c r="A614" s="7" t="str">
        <f t="shared" si="9"/>
        <v>EWGtL_Ja_12</v>
      </c>
      <c r="B614" s="5" t="s">
        <v>3733</v>
      </c>
      <c r="C614" s="5" t="s">
        <v>258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AQ614" s="8">
        <v>785.92906296211368</v>
      </c>
      <c r="AR614" s="167"/>
      <c r="AU614" s="8"/>
      <c r="DA614" s="8"/>
      <c r="DC614" s="8"/>
    </row>
    <row r="615" spans="1:107" x14ac:dyDescent="0.2">
      <c r="A615" s="7" t="str">
        <f t="shared" si="9"/>
        <v>EWGtL_Ja_13</v>
      </c>
      <c r="B615" s="5" t="s">
        <v>3733</v>
      </c>
      <c r="C615" s="5" t="s">
        <v>258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AQ615" s="8">
        <v>469.40516827074055</v>
      </c>
      <c r="AR615" s="167"/>
      <c r="AU615" s="8"/>
      <c r="DA615" s="8"/>
      <c r="DC615" s="8"/>
    </row>
    <row r="616" spans="1:107" x14ac:dyDescent="0.2">
      <c r="A616" s="7" t="str">
        <f t="shared" si="9"/>
        <v>EWGtL_Ja_14</v>
      </c>
      <c r="B616" s="5" t="s">
        <v>3733</v>
      </c>
      <c r="C616" s="5" t="s">
        <v>258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AQ616" s="8">
        <v>504.16192120185474</v>
      </c>
      <c r="AR616" s="167"/>
      <c r="AU616" s="8"/>
      <c r="DA616" s="8"/>
      <c r="DC616" s="8"/>
    </row>
    <row r="617" spans="1:107" x14ac:dyDescent="0.2">
      <c r="A617" s="7" t="str">
        <f t="shared" si="9"/>
        <v>EWGtL_Ja_15</v>
      </c>
      <c r="B617" s="5" t="s">
        <v>3733</v>
      </c>
      <c r="C617" s="5" t="s">
        <v>258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AQ617" s="8">
        <v>501.06357695722164</v>
      </c>
      <c r="AR617" s="167"/>
      <c r="AU617" s="8"/>
      <c r="DA617" s="8"/>
      <c r="DC617" s="8"/>
    </row>
    <row r="618" spans="1:107" x14ac:dyDescent="0.2">
      <c r="A618" s="7" t="str">
        <f t="shared" si="9"/>
        <v>EWGtL_Ja_16</v>
      </c>
      <c r="B618" s="5" t="s">
        <v>3733</v>
      </c>
      <c r="C618" s="5" t="s">
        <v>258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AQ618" s="8">
        <v>414.43789211433557</v>
      </c>
      <c r="AR618" s="167"/>
      <c r="AU618" s="8"/>
      <c r="DA618" s="8"/>
      <c r="DC618" s="8"/>
    </row>
    <row r="619" spans="1:107" x14ac:dyDescent="0.2">
      <c r="A619" s="7" t="str">
        <f t="shared" si="9"/>
        <v>EWGtL_Ja_17</v>
      </c>
      <c r="B619" s="5" t="s">
        <v>3733</v>
      </c>
      <c r="C619" s="5" t="s">
        <v>258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AQ619" s="8">
        <v>544.47031242993478</v>
      </c>
      <c r="AR619" s="167"/>
      <c r="AU619" s="8"/>
      <c r="DA619" s="8"/>
      <c r="DC619" s="8"/>
    </row>
    <row r="620" spans="1:107" x14ac:dyDescent="0.2">
      <c r="A620" s="7" t="str">
        <f t="shared" si="9"/>
        <v>EWGtL_Ja_18</v>
      </c>
      <c r="B620" s="5" t="s">
        <v>3733</v>
      </c>
      <c r="C620" s="5" t="s">
        <v>258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AQ620" s="8">
        <v>447.00297367981523</v>
      </c>
      <c r="AR620" s="167"/>
      <c r="AU620" s="8"/>
      <c r="DA620" s="8"/>
      <c r="DC620" s="8"/>
    </row>
    <row r="621" spans="1:107" x14ac:dyDescent="0.2">
      <c r="A621" s="7" t="str">
        <f t="shared" si="9"/>
        <v>EWGtL_Ja_19</v>
      </c>
      <c r="B621" s="5" t="s">
        <v>3733</v>
      </c>
      <c r="C621" s="5" t="s">
        <v>258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AQ621" s="8">
        <v>423.97458967671992</v>
      </c>
      <c r="AR621" s="167"/>
      <c r="AU621" s="8"/>
      <c r="DA621" s="8"/>
      <c r="DC621" s="8"/>
    </row>
    <row r="622" spans="1:107" x14ac:dyDescent="0.2">
      <c r="A622" s="7" t="str">
        <f t="shared" si="9"/>
        <v>EWGtL_Ja_20</v>
      </c>
      <c r="B622" s="5" t="s">
        <v>3733</v>
      </c>
      <c r="C622" s="5" t="s">
        <v>258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AQ622" s="8">
        <v>422.10044947276344</v>
      </c>
      <c r="AR622" s="167"/>
      <c r="AU622" s="8"/>
      <c r="DA622" s="8"/>
      <c r="DC622" s="8"/>
    </row>
    <row r="623" spans="1:107" x14ac:dyDescent="0.2">
      <c r="A623" s="7" t="str">
        <f t="shared" ref="A623:A686" si="10">CONCATENATE(B623,"_",C623,"_",D623)</f>
        <v>EWGtL_Ja_21</v>
      </c>
      <c r="B623" s="5" t="s">
        <v>3733</v>
      </c>
      <c r="C623" s="5" t="s">
        <v>258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AQ623" s="8">
        <v>484.82939658553664</v>
      </c>
      <c r="AR623" s="167"/>
      <c r="AU623" s="8"/>
      <c r="DA623" s="8"/>
      <c r="DC623" s="8"/>
    </row>
    <row r="624" spans="1:107" x14ac:dyDescent="0.2">
      <c r="A624" s="7" t="str">
        <f t="shared" si="10"/>
        <v>EWGtL_Ja_22</v>
      </c>
      <c r="B624" s="5" t="s">
        <v>3733</v>
      </c>
      <c r="C624" s="5" t="s">
        <v>258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AQ624" s="8">
        <v>599.86886922000338</v>
      </c>
      <c r="AR624" s="167"/>
      <c r="AU624" s="8"/>
      <c r="DA624" s="8"/>
      <c r="DC624" s="8"/>
    </row>
    <row r="625" spans="1:107" x14ac:dyDescent="0.2">
      <c r="A625" s="7" t="str">
        <f t="shared" si="10"/>
        <v>EWGtL_Ja_23</v>
      </c>
      <c r="B625" s="5" t="s">
        <v>3733</v>
      </c>
      <c r="C625" s="5" t="s">
        <v>258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AQ625" s="8">
        <v>461.25935259623941</v>
      </c>
      <c r="AR625" s="167"/>
      <c r="AU625" s="8"/>
      <c r="DA625" s="8"/>
      <c r="DC625" s="8"/>
    </row>
    <row r="626" spans="1:107" x14ac:dyDescent="0.2">
      <c r="A626" s="7" t="str">
        <f t="shared" si="10"/>
        <v>EWGtL_Ja_24</v>
      </c>
      <c r="B626" s="5" t="s">
        <v>3733</v>
      </c>
      <c r="C626" s="5" t="s">
        <v>258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AQ626" s="8">
        <v>632.65938510153421</v>
      </c>
      <c r="AR626" s="167"/>
      <c r="AU626" s="8"/>
      <c r="DA626" s="8"/>
      <c r="DC626" s="8"/>
    </row>
    <row r="627" spans="1:107" x14ac:dyDescent="0.2">
      <c r="A627" s="7" t="str">
        <f t="shared" si="10"/>
        <v>EWGtL_Ja_25</v>
      </c>
      <c r="B627" s="5" t="s">
        <v>3733</v>
      </c>
      <c r="C627" s="5" t="s">
        <v>258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AQ627" s="8">
        <v>595.25390872577213</v>
      </c>
      <c r="AR627" s="167"/>
      <c r="AU627" s="8"/>
      <c r="DA627" s="8"/>
      <c r="DC627" s="8"/>
    </row>
    <row r="628" spans="1:107" x14ac:dyDescent="0.2">
      <c r="A628" s="7" t="str">
        <f t="shared" si="10"/>
        <v>EWGtL_Ja_26</v>
      </c>
      <c r="B628" s="5" t="s">
        <v>3733</v>
      </c>
      <c r="C628" s="5" t="s">
        <v>258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AQ628" s="8">
        <v>171.91586156380492</v>
      </c>
      <c r="AR628" s="167"/>
      <c r="AU628" s="8"/>
      <c r="DA628" s="8"/>
      <c r="DC628" s="8"/>
    </row>
    <row r="629" spans="1:107" x14ac:dyDescent="0.2">
      <c r="A629" s="7" t="str">
        <f t="shared" si="10"/>
        <v>EWGmL_Ja_1</v>
      </c>
      <c r="B629" s="5" t="s">
        <v>3734</v>
      </c>
      <c r="C629" s="5" t="s">
        <v>258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AQ629" s="8">
        <v>584.01428285511167</v>
      </c>
      <c r="AR629" s="167"/>
      <c r="AU629" s="8"/>
      <c r="DA629" s="8"/>
      <c r="DC629" s="8"/>
    </row>
    <row r="630" spans="1:107" x14ac:dyDescent="0.2">
      <c r="A630" s="7" t="str">
        <f t="shared" si="10"/>
        <v>EWGmL_Ja_2</v>
      </c>
      <c r="B630" s="5" t="s">
        <v>3734</v>
      </c>
      <c r="C630" s="5" t="s">
        <v>258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AQ630" s="8">
        <v>464.40796500957305</v>
      </c>
      <c r="AR630" s="167"/>
      <c r="AU630" s="8"/>
      <c r="DA630" s="8"/>
      <c r="DC630" s="8"/>
    </row>
    <row r="631" spans="1:107" x14ac:dyDescent="0.2">
      <c r="A631" s="7" t="str">
        <f t="shared" si="10"/>
        <v>EWGmL_Ja_3</v>
      </c>
      <c r="B631" s="5" t="s">
        <v>3734</v>
      </c>
      <c r="C631" s="5" t="s">
        <v>258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AQ631" s="8">
        <v>357.1555906267555</v>
      </c>
      <c r="AR631" s="167"/>
      <c r="AU631" s="8"/>
      <c r="DA631" s="8"/>
      <c r="DC631" s="8"/>
    </row>
    <row r="632" spans="1:107" x14ac:dyDescent="0.2">
      <c r="A632" s="7" t="str">
        <f t="shared" si="10"/>
        <v>EWGmL_Ja_4</v>
      </c>
      <c r="B632" s="5" t="s">
        <v>3734</v>
      </c>
      <c r="C632" s="5" t="s">
        <v>258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AQ632" s="8">
        <v>322.10498955651803</v>
      </c>
      <c r="AR632" s="167"/>
      <c r="AU632" s="8"/>
      <c r="DA632" s="8"/>
      <c r="DC632" s="8"/>
    </row>
    <row r="633" spans="1:107" x14ac:dyDescent="0.2">
      <c r="A633" s="7" t="str">
        <f t="shared" si="10"/>
        <v>EWGmL_Ja_5</v>
      </c>
      <c r="B633" s="5" t="s">
        <v>3734</v>
      </c>
      <c r="C633" s="5" t="s">
        <v>258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AQ633" s="8">
        <v>525.16491137154344</v>
      </c>
      <c r="AR633" s="167"/>
      <c r="AU633" s="8"/>
      <c r="DA633" s="8"/>
      <c r="DC633" s="8"/>
    </row>
    <row r="634" spans="1:107" x14ac:dyDescent="0.2">
      <c r="A634" s="7" t="str">
        <f t="shared" si="10"/>
        <v>EWGmL_Ja_6</v>
      </c>
      <c r="B634" s="5" t="s">
        <v>3734</v>
      </c>
      <c r="C634" s="5" t="s">
        <v>258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AQ634" s="8">
        <v>454.85324175772854</v>
      </c>
      <c r="AR634" s="167"/>
      <c r="AU634" s="8"/>
      <c r="DA634" s="8"/>
      <c r="DC634" s="8"/>
    </row>
    <row r="635" spans="1:107" x14ac:dyDescent="0.2">
      <c r="A635" s="7" t="str">
        <f t="shared" si="10"/>
        <v>EWGmL_Ja_7</v>
      </c>
      <c r="B635" s="5" t="s">
        <v>3734</v>
      </c>
      <c r="C635" s="5" t="s">
        <v>258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AQ635" s="8">
        <v>418.51742254671905</v>
      </c>
      <c r="AR635" s="167"/>
      <c r="AU635" s="8"/>
      <c r="DA635" s="8"/>
      <c r="DC635" s="8"/>
    </row>
    <row r="636" spans="1:107" x14ac:dyDescent="0.2">
      <c r="A636" s="7" t="str">
        <f t="shared" si="10"/>
        <v>EWGmL_Ja_8</v>
      </c>
      <c r="B636" s="5" t="s">
        <v>3734</v>
      </c>
      <c r="C636" s="5" t="s">
        <v>258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AQ636" s="8">
        <v>257.4719910953882</v>
      </c>
      <c r="AR636" s="167"/>
      <c r="AU636" s="8"/>
      <c r="DA636" s="8"/>
      <c r="DC636" s="8"/>
    </row>
    <row r="637" spans="1:107" x14ac:dyDescent="0.2">
      <c r="A637" s="7" t="str">
        <f t="shared" si="10"/>
        <v>EWGmL_Ja_9</v>
      </c>
      <c r="B637" s="5" t="s">
        <v>3734</v>
      </c>
      <c r="C637" s="5" t="s">
        <v>258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AQ637" s="8">
        <v>834.48153310305349</v>
      </c>
      <c r="AR637" s="167"/>
      <c r="AU637" s="8"/>
      <c r="DA637" s="8"/>
      <c r="DC637" s="8"/>
    </row>
    <row r="638" spans="1:107" x14ac:dyDescent="0.2">
      <c r="A638" s="7" t="str">
        <f t="shared" si="10"/>
        <v>EWGmL_Ja_10</v>
      </c>
      <c r="B638" s="5" t="s">
        <v>3734</v>
      </c>
      <c r="C638" s="5" t="s">
        <v>258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AQ638" s="8">
        <v>487.74742940441212</v>
      </c>
      <c r="AR638" s="167"/>
      <c r="AU638" s="8"/>
      <c r="DA638" s="8"/>
      <c r="DC638" s="8"/>
    </row>
    <row r="639" spans="1:107" x14ac:dyDescent="0.2">
      <c r="A639" s="7" t="str">
        <f t="shared" si="10"/>
        <v>EWGmL_Ja_11</v>
      </c>
      <c r="B639" s="5" t="s">
        <v>3734</v>
      </c>
      <c r="C639" s="5" t="s">
        <v>258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AQ639" s="8">
        <v>397.33856504226674</v>
      </c>
      <c r="AR639" s="167"/>
      <c r="AU639" s="8"/>
      <c r="DA639" s="8"/>
      <c r="DC639" s="8"/>
    </row>
    <row r="640" spans="1:107" x14ac:dyDescent="0.2">
      <c r="A640" s="7" t="str">
        <f t="shared" si="10"/>
        <v>EWGmL_Ja_12</v>
      </c>
      <c r="B640" s="5" t="s">
        <v>3734</v>
      </c>
      <c r="C640" s="5" t="s">
        <v>258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AQ640" s="8">
        <v>750.10617480466442</v>
      </c>
      <c r="AR640" s="167"/>
      <c r="AU640" s="8"/>
      <c r="DA640" s="8"/>
      <c r="DC640" s="8"/>
    </row>
    <row r="641" spans="1:107" x14ac:dyDescent="0.2">
      <c r="A641" s="7" t="str">
        <f t="shared" si="10"/>
        <v>EWGmL_Ja_13</v>
      </c>
      <c r="B641" s="5" t="s">
        <v>3734</v>
      </c>
      <c r="C641" s="5" t="s">
        <v>258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AQ641" s="8">
        <v>480.57333291163451</v>
      </c>
      <c r="AR641" s="167"/>
      <c r="AU641" s="8"/>
      <c r="DA641" s="8"/>
      <c r="DC641" s="8"/>
    </row>
    <row r="642" spans="1:107" x14ac:dyDescent="0.2">
      <c r="A642" s="7" t="str">
        <f t="shared" si="10"/>
        <v>EWGmL_Ja_14</v>
      </c>
      <c r="B642" s="5" t="s">
        <v>3734</v>
      </c>
      <c r="C642" s="5" t="s">
        <v>258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AQ642" s="8">
        <v>525.75160018765155</v>
      </c>
      <c r="AR642" s="167"/>
      <c r="AU642" s="8"/>
      <c r="DA642" s="8"/>
      <c r="DC642" s="8"/>
    </row>
    <row r="643" spans="1:107" x14ac:dyDescent="0.2">
      <c r="A643" s="7" t="str">
        <f t="shared" si="10"/>
        <v>EWGmL_Ja_15</v>
      </c>
      <c r="B643" s="5" t="s">
        <v>3734</v>
      </c>
      <c r="C643" s="5" t="s">
        <v>258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AQ643" s="8">
        <v>459.67247731032114</v>
      </c>
      <c r="AR643" s="167"/>
      <c r="AU643" s="8"/>
      <c r="DA643" s="8"/>
      <c r="DC643" s="8"/>
    </row>
    <row r="644" spans="1:107" x14ac:dyDescent="0.2">
      <c r="A644" s="7" t="str">
        <f t="shared" si="10"/>
        <v>EWGmL_Ja_16</v>
      </c>
      <c r="B644" s="5" t="s">
        <v>3734</v>
      </c>
      <c r="C644" s="5" t="s">
        <v>258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AQ644" s="8">
        <v>400.37829030075568</v>
      </c>
      <c r="AR644" s="167"/>
      <c r="AU644" s="8"/>
      <c r="DA644" s="8"/>
      <c r="DC644" s="8"/>
    </row>
    <row r="645" spans="1:107" x14ac:dyDescent="0.2">
      <c r="A645" s="7" t="str">
        <f t="shared" si="10"/>
        <v>EWGmL_Ja_17</v>
      </c>
      <c r="B645" s="5" t="s">
        <v>3734</v>
      </c>
      <c r="C645" s="5" t="s">
        <v>258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AQ645" s="8">
        <v>518.23119334416162</v>
      </c>
      <c r="AR645" s="167"/>
      <c r="AU645" s="8"/>
      <c r="DA645" s="8"/>
      <c r="DC645" s="8"/>
    </row>
    <row r="646" spans="1:107" x14ac:dyDescent="0.2">
      <c r="A646" s="7" t="str">
        <f t="shared" si="10"/>
        <v>EWGmL_Ja_18</v>
      </c>
      <c r="B646" s="5" t="s">
        <v>3734</v>
      </c>
      <c r="C646" s="5" t="s">
        <v>258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AQ646" s="8">
        <v>460.80426190484144</v>
      </c>
      <c r="AR646" s="167"/>
      <c r="AU646" s="8"/>
      <c r="DA646" s="8"/>
      <c r="DC646" s="8"/>
    </row>
    <row r="647" spans="1:107" x14ac:dyDescent="0.2">
      <c r="A647" s="7" t="str">
        <f t="shared" si="10"/>
        <v>EWGmL_Ja_19</v>
      </c>
      <c r="B647" s="5" t="s">
        <v>3734</v>
      </c>
      <c r="C647" s="5" t="s">
        <v>258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AQ647" s="8">
        <v>421.7861534278768</v>
      </c>
      <c r="AR647" s="167"/>
      <c r="AU647" s="8"/>
      <c r="DA647" s="8"/>
      <c r="DC647" s="8"/>
    </row>
    <row r="648" spans="1:107" x14ac:dyDescent="0.2">
      <c r="A648" s="7" t="str">
        <f t="shared" si="10"/>
        <v>EWGmL_Ja_20</v>
      </c>
      <c r="B648" s="5" t="s">
        <v>3734</v>
      </c>
      <c r="C648" s="5" t="s">
        <v>258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AQ648" s="8">
        <v>430.40564566744644</v>
      </c>
      <c r="AR648" s="167"/>
      <c r="AU648" s="8"/>
      <c r="DA648" s="8"/>
      <c r="DC648" s="8"/>
    </row>
    <row r="649" spans="1:107" x14ac:dyDescent="0.2">
      <c r="A649" s="7" t="str">
        <f t="shared" si="10"/>
        <v>EWGmL_Ja_21</v>
      </c>
      <c r="B649" s="5" t="s">
        <v>3734</v>
      </c>
      <c r="C649" s="5" t="s">
        <v>258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AQ649" s="8">
        <v>484.54575057765135</v>
      </c>
      <c r="AR649" s="167"/>
      <c r="AU649" s="8"/>
      <c r="DA649" s="8"/>
      <c r="DC649" s="8"/>
    </row>
    <row r="650" spans="1:107" x14ac:dyDescent="0.2">
      <c r="A650" s="7" t="str">
        <f t="shared" si="10"/>
        <v>EWGmL_Ja_22</v>
      </c>
      <c r="B650" s="5" t="s">
        <v>3734</v>
      </c>
      <c r="C650" s="5" t="s">
        <v>258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AQ650" s="8">
        <v>584.24566107864052</v>
      </c>
      <c r="AR650" s="167"/>
      <c r="AU650" s="8"/>
      <c r="DA650" s="8"/>
      <c r="DC650" s="8"/>
    </row>
    <row r="651" spans="1:107" x14ac:dyDescent="0.2">
      <c r="A651" s="7" t="str">
        <f t="shared" si="10"/>
        <v>EWGmL_Ja_23</v>
      </c>
      <c r="B651" s="5" t="s">
        <v>3734</v>
      </c>
      <c r="C651" s="5" t="s">
        <v>258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AQ651" s="8">
        <v>496.85301419158543</v>
      </c>
      <c r="AR651" s="167"/>
      <c r="AU651" s="8"/>
      <c r="DA651" s="8"/>
      <c r="DC651" s="8"/>
    </row>
    <row r="652" spans="1:107" x14ac:dyDescent="0.2">
      <c r="A652" s="7" t="str">
        <f t="shared" si="10"/>
        <v>EWGmL_Ja_24</v>
      </c>
      <c r="B652" s="5" t="s">
        <v>3734</v>
      </c>
      <c r="C652" s="5" t="s">
        <v>258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AQ652" s="8">
        <v>602.4478742975989</v>
      </c>
      <c r="AR652" s="167"/>
      <c r="AU652" s="8"/>
      <c r="DA652" s="8"/>
      <c r="DC652" s="8"/>
    </row>
    <row r="653" spans="1:107" x14ac:dyDescent="0.2">
      <c r="A653" s="7" t="str">
        <f t="shared" si="10"/>
        <v>EWGmL_Ja_25</v>
      </c>
      <c r="B653" s="5" t="s">
        <v>3734</v>
      </c>
      <c r="C653" s="5" t="s">
        <v>258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AQ653" s="8">
        <v>587.23438628826852</v>
      </c>
      <c r="AR653" s="167"/>
      <c r="AU653" s="8"/>
      <c r="DA653" s="8"/>
      <c r="DC653" s="8"/>
    </row>
    <row r="654" spans="1:107" x14ac:dyDescent="0.2">
      <c r="A654" s="7" t="str">
        <f t="shared" si="10"/>
        <v>EWGmL_Ja_26</v>
      </c>
      <c r="B654" s="5" t="s">
        <v>3734</v>
      </c>
      <c r="C654" s="5" t="s">
        <v>258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AQ654" s="8">
        <v>183.47189104827265</v>
      </c>
      <c r="AR654" s="167"/>
      <c r="AU654" s="8"/>
      <c r="DA654" s="8"/>
      <c r="DC654" s="8"/>
    </row>
    <row r="655" spans="1:107" x14ac:dyDescent="0.2">
      <c r="A655" s="7" t="str">
        <f t="shared" si="10"/>
        <v>EWGuL_Ja_1</v>
      </c>
      <c r="B655" s="5" t="s">
        <v>3735</v>
      </c>
      <c r="C655" s="5" t="s">
        <v>258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AQ655" s="8">
        <v>505.33108877697151</v>
      </c>
      <c r="AR655" s="167"/>
      <c r="AU655" s="8"/>
      <c r="DA655" s="8"/>
      <c r="DC655" s="8"/>
    </row>
    <row r="656" spans="1:107" x14ac:dyDescent="0.2">
      <c r="A656" s="7" t="str">
        <f t="shared" si="10"/>
        <v>EWGuL_Ja_2</v>
      </c>
      <c r="B656" s="5" t="s">
        <v>3735</v>
      </c>
      <c r="C656" s="5" t="s">
        <v>258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AQ656" s="8">
        <v>377.52087371468679</v>
      </c>
      <c r="AR656" s="167"/>
      <c r="AU656" s="8"/>
      <c r="DA656" s="8"/>
      <c r="DC656" s="8"/>
    </row>
    <row r="657" spans="1:107" x14ac:dyDescent="0.2">
      <c r="A657" s="7" t="str">
        <f t="shared" si="10"/>
        <v>EWGuL_Ja_3</v>
      </c>
      <c r="B657" s="5" t="s">
        <v>3735</v>
      </c>
      <c r="C657" s="5" t="s">
        <v>258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AQ657" s="8">
        <v>297.44575860753736</v>
      </c>
      <c r="AR657" s="167"/>
      <c r="AU657" s="8"/>
      <c r="DA657" s="8"/>
      <c r="DC657" s="8"/>
    </row>
    <row r="658" spans="1:107" x14ac:dyDescent="0.2">
      <c r="A658" s="7" t="str">
        <f t="shared" si="10"/>
        <v>EWGuL_Ja_4</v>
      </c>
      <c r="B658" s="5" t="s">
        <v>3735</v>
      </c>
      <c r="C658" s="5" t="s">
        <v>258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AQ658" s="8">
        <v>271.67403634223797</v>
      </c>
      <c r="AR658" s="167"/>
      <c r="AU658" s="8"/>
      <c r="DA658" s="8"/>
      <c r="DC658" s="8"/>
    </row>
    <row r="659" spans="1:107" x14ac:dyDescent="0.2">
      <c r="A659" s="7" t="str">
        <f t="shared" si="10"/>
        <v>EWGuL_Ja_5</v>
      </c>
      <c r="B659" s="5" t="s">
        <v>3735</v>
      </c>
      <c r="C659" s="5" t="s">
        <v>258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AQ659" s="8">
        <v>440.80012494242925</v>
      </c>
      <c r="AR659" s="167"/>
      <c r="AU659" s="8"/>
      <c r="DA659" s="8"/>
      <c r="DC659" s="8"/>
    </row>
    <row r="660" spans="1:107" x14ac:dyDescent="0.2">
      <c r="A660" s="7" t="str">
        <f t="shared" si="10"/>
        <v>EWGuL_Ja_6</v>
      </c>
      <c r="B660" s="5" t="s">
        <v>3735</v>
      </c>
      <c r="C660" s="5" t="s">
        <v>258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AQ660" s="8">
        <v>383.72126888731918</v>
      </c>
      <c r="AR660" s="167"/>
      <c r="AU660" s="8"/>
      <c r="DA660" s="8"/>
      <c r="DC660" s="8"/>
    </row>
    <row r="661" spans="1:107" x14ac:dyDescent="0.2">
      <c r="A661" s="7" t="str">
        <f t="shared" si="10"/>
        <v>EWGuL_Ja_7</v>
      </c>
      <c r="B661" s="5" t="s">
        <v>3735</v>
      </c>
      <c r="C661" s="5" t="s">
        <v>258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AQ661" s="8">
        <v>375.71059943378282</v>
      </c>
      <c r="AR661" s="167"/>
      <c r="AU661" s="8"/>
      <c r="DA661" s="8"/>
      <c r="DC661" s="8"/>
    </row>
    <row r="662" spans="1:107" x14ac:dyDescent="0.2">
      <c r="A662" s="7" t="str">
        <f t="shared" si="10"/>
        <v>EWGuL_Ja_8</v>
      </c>
      <c r="B662" s="5" t="s">
        <v>3735</v>
      </c>
      <c r="C662" s="5" t="s">
        <v>258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AQ662" s="8">
        <v>217.24123068273576</v>
      </c>
      <c r="AR662" s="167"/>
      <c r="AU662" s="8"/>
      <c r="DA662" s="8"/>
      <c r="DC662" s="8"/>
    </row>
    <row r="663" spans="1:107" x14ac:dyDescent="0.2">
      <c r="A663" s="7" t="str">
        <f t="shared" si="10"/>
        <v>EWGuL_Ja_9</v>
      </c>
      <c r="B663" s="5" t="s">
        <v>3735</v>
      </c>
      <c r="C663" s="5" t="s">
        <v>258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AQ663" s="8">
        <v>675.65702371231487</v>
      </c>
      <c r="AR663" s="167"/>
      <c r="AU663" s="8"/>
      <c r="DA663" s="8"/>
      <c r="DC663" s="8"/>
    </row>
    <row r="664" spans="1:107" x14ac:dyDescent="0.2">
      <c r="A664" s="7" t="str">
        <f t="shared" si="10"/>
        <v>EWGuL_Ja_10</v>
      </c>
      <c r="B664" s="5" t="s">
        <v>3735</v>
      </c>
      <c r="C664" s="5" t="s">
        <v>258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AQ664" s="8">
        <v>380.09648849172277</v>
      </c>
      <c r="AR664" s="167"/>
      <c r="AU664" s="8"/>
      <c r="DA664" s="8"/>
      <c r="DC664" s="8"/>
    </row>
    <row r="665" spans="1:107" x14ac:dyDescent="0.2">
      <c r="A665" s="7" t="str">
        <f t="shared" si="10"/>
        <v>EWGuL_Ja_11</v>
      </c>
      <c r="B665" s="5" t="s">
        <v>3735</v>
      </c>
      <c r="C665" s="5" t="s">
        <v>258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AQ665" s="8">
        <v>322.5583153744459</v>
      </c>
      <c r="AR665" s="167"/>
      <c r="AU665" s="8"/>
      <c r="DA665" s="8"/>
      <c r="DC665" s="8"/>
    </row>
    <row r="666" spans="1:107" x14ac:dyDescent="0.2">
      <c r="A666" s="7" t="str">
        <f t="shared" si="10"/>
        <v>EWGuL_Ja_12</v>
      </c>
      <c r="B666" s="5" t="s">
        <v>3735</v>
      </c>
      <c r="C666" s="5" t="s">
        <v>258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AQ666" s="8">
        <v>673.0104240510874</v>
      </c>
      <c r="AR666" s="167"/>
      <c r="AU666" s="8"/>
      <c r="DA666" s="8"/>
      <c r="DC666" s="8"/>
    </row>
    <row r="667" spans="1:107" x14ac:dyDescent="0.2">
      <c r="A667" s="7" t="str">
        <f t="shared" si="10"/>
        <v>EWGuL_Ja_13</v>
      </c>
      <c r="B667" s="5" t="s">
        <v>3735</v>
      </c>
      <c r="C667" s="5" t="s">
        <v>258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AQ667" s="8">
        <v>359.06585254125838</v>
      </c>
      <c r="AR667" s="167"/>
      <c r="AU667" s="8"/>
      <c r="DA667" s="8"/>
      <c r="DC667" s="8"/>
    </row>
    <row r="668" spans="1:107" x14ac:dyDescent="0.2">
      <c r="A668" s="7" t="str">
        <f t="shared" si="10"/>
        <v>EWGuL_Ja_14</v>
      </c>
      <c r="B668" s="5" t="s">
        <v>3735</v>
      </c>
      <c r="C668" s="5" t="s">
        <v>258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AQ668" s="8">
        <v>374.59145995552967</v>
      </c>
      <c r="AR668" s="167"/>
      <c r="AU668" s="8"/>
      <c r="DA668" s="8"/>
      <c r="DC668" s="8"/>
    </row>
    <row r="669" spans="1:107" x14ac:dyDescent="0.2">
      <c r="A669" s="7" t="str">
        <f t="shared" si="10"/>
        <v>EWGuL_Ja_15</v>
      </c>
      <c r="B669" s="5" t="s">
        <v>3735</v>
      </c>
      <c r="C669" s="5" t="s">
        <v>258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AQ669" s="8">
        <v>319.75285101264973</v>
      </c>
      <c r="AR669" s="167"/>
      <c r="AU669" s="8"/>
      <c r="DA669" s="8"/>
      <c r="DC669" s="8"/>
    </row>
    <row r="670" spans="1:107" x14ac:dyDescent="0.2">
      <c r="A670" s="7" t="str">
        <f t="shared" si="10"/>
        <v>EWGuL_Ja_16</v>
      </c>
      <c r="B670" s="5" t="s">
        <v>3735</v>
      </c>
      <c r="C670" s="5" t="s">
        <v>258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AQ670" s="8">
        <v>338.91512333711319</v>
      </c>
      <c r="AR670" s="167"/>
      <c r="AU670" s="8"/>
      <c r="DA670" s="8"/>
      <c r="DC670" s="8"/>
    </row>
    <row r="671" spans="1:107" x14ac:dyDescent="0.2">
      <c r="A671" s="7" t="str">
        <f t="shared" si="10"/>
        <v>EWGuL_Ja_17</v>
      </c>
      <c r="B671" s="5" t="s">
        <v>3735</v>
      </c>
      <c r="C671" s="5" t="s">
        <v>258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AQ671" s="8">
        <v>403.14341160309885</v>
      </c>
      <c r="AR671" s="167"/>
      <c r="AU671" s="8"/>
      <c r="DA671" s="8"/>
      <c r="DC671" s="8"/>
    </row>
    <row r="672" spans="1:107" x14ac:dyDescent="0.2">
      <c r="A672" s="7" t="str">
        <f t="shared" si="10"/>
        <v>EWGuL_Ja_18</v>
      </c>
      <c r="B672" s="5" t="s">
        <v>3735</v>
      </c>
      <c r="C672" s="5" t="s">
        <v>258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AQ672" s="8">
        <v>370.3146495285053</v>
      </c>
      <c r="AR672" s="167"/>
      <c r="AU672" s="8"/>
      <c r="DA672" s="8"/>
      <c r="DC672" s="8"/>
    </row>
    <row r="673" spans="1:107" x14ac:dyDescent="0.2">
      <c r="A673" s="7" t="str">
        <f t="shared" si="10"/>
        <v>EWGuL_Ja_19</v>
      </c>
      <c r="B673" s="5" t="s">
        <v>3735</v>
      </c>
      <c r="C673" s="5" t="s">
        <v>258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AQ673" s="8">
        <v>333.83376013225387</v>
      </c>
      <c r="AR673" s="167"/>
      <c r="AU673" s="8"/>
      <c r="DA673" s="8"/>
      <c r="DC673" s="8"/>
    </row>
    <row r="674" spans="1:107" x14ac:dyDescent="0.2">
      <c r="A674" s="7" t="str">
        <f t="shared" si="10"/>
        <v>EWGuL_Ja_20</v>
      </c>
      <c r="B674" s="5" t="s">
        <v>3735</v>
      </c>
      <c r="C674" s="5" t="s">
        <v>258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AQ674" s="8">
        <v>320.85532668950356</v>
      </c>
      <c r="AR674" s="167"/>
      <c r="AU674" s="8"/>
      <c r="DA674" s="8"/>
      <c r="DC674" s="8"/>
    </row>
    <row r="675" spans="1:107" x14ac:dyDescent="0.2">
      <c r="A675" s="7" t="str">
        <f t="shared" si="10"/>
        <v>EWGuL_Ja_21</v>
      </c>
      <c r="B675" s="5" t="s">
        <v>3735</v>
      </c>
      <c r="C675" s="5" t="s">
        <v>258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AQ675" s="8">
        <v>388.84180330276382</v>
      </c>
      <c r="AR675" s="167"/>
      <c r="AU675" s="8"/>
      <c r="DA675" s="8"/>
      <c r="DC675" s="8"/>
    </row>
    <row r="676" spans="1:107" x14ac:dyDescent="0.2">
      <c r="A676" s="7" t="str">
        <f t="shared" si="10"/>
        <v>EWGuL_Ja_22</v>
      </c>
      <c r="B676" s="5" t="s">
        <v>3735</v>
      </c>
      <c r="C676" s="5" t="s">
        <v>258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AQ676" s="8">
        <v>492.9125939398138</v>
      </c>
      <c r="AR676" s="167"/>
      <c r="AU676" s="8"/>
      <c r="DA676" s="8"/>
      <c r="DC676" s="8"/>
    </row>
    <row r="677" spans="1:107" x14ac:dyDescent="0.2">
      <c r="A677" s="7" t="str">
        <f t="shared" si="10"/>
        <v>EWGuL_Ja_23</v>
      </c>
      <c r="B677" s="5" t="s">
        <v>3735</v>
      </c>
      <c r="C677" s="5" t="s">
        <v>258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AQ677" s="8">
        <v>326.33471812328213</v>
      </c>
      <c r="AR677" s="167"/>
      <c r="AU677" s="8"/>
      <c r="DA677" s="8"/>
      <c r="DC677" s="8"/>
    </row>
    <row r="678" spans="1:107" x14ac:dyDescent="0.2">
      <c r="A678" s="7" t="str">
        <f t="shared" si="10"/>
        <v>EWGuL_Ja_24</v>
      </c>
      <c r="B678" s="5" t="s">
        <v>3735</v>
      </c>
      <c r="C678" s="5" t="s">
        <v>258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AQ678" s="8">
        <v>474.04232534836177</v>
      </c>
      <c r="AR678" s="167"/>
      <c r="AU678" s="8"/>
      <c r="DA678" s="8"/>
      <c r="DC678" s="8"/>
    </row>
    <row r="679" spans="1:107" x14ac:dyDescent="0.2">
      <c r="A679" s="7" t="str">
        <f t="shared" si="10"/>
        <v>EWGuL_Ja_25</v>
      </c>
      <c r="B679" s="5" t="s">
        <v>3735</v>
      </c>
      <c r="C679" s="5" t="s">
        <v>258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AQ679" s="8">
        <v>517.04951228565642</v>
      </c>
      <c r="AR679" s="167"/>
      <c r="AU679" s="8"/>
      <c r="DA679" s="8"/>
      <c r="DC679" s="8"/>
    </row>
    <row r="680" spans="1:107" x14ac:dyDescent="0.2">
      <c r="A680" s="7" t="str">
        <f t="shared" si="10"/>
        <v>EWGuL_Ja_26</v>
      </c>
      <c r="B680" s="5" t="s">
        <v>3735</v>
      </c>
      <c r="C680" s="5" t="s">
        <v>258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AQ680" s="8">
        <v>146.71153973816502</v>
      </c>
      <c r="AR680" s="167"/>
      <c r="AU680" s="8"/>
      <c r="DA680" s="8"/>
      <c r="DC680" s="8"/>
    </row>
    <row r="681" spans="1:107" x14ac:dyDescent="0.2">
      <c r="A681" s="7" t="str">
        <f t="shared" si="10"/>
        <v>EIGL_Ja_1</v>
      </c>
      <c r="B681" s="5" t="s">
        <v>3736</v>
      </c>
      <c r="C681" s="5" t="s">
        <v>258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AQ681" s="8">
        <v>585.95800582123218</v>
      </c>
      <c r="AR681" s="167"/>
      <c r="AU681" s="8"/>
      <c r="DA681" s="8"/>
      <c r="DC681" s="8"/>
    </row>
    <row r="682" spans="1:107" x14ac:dyDescent="0.2">
      <c r="A682" s="7" t="str">
        <f t="shared" si="10"/>
        <v>EIGL_Ja_2</v>
      </c>
      <c r="B682" s="5" t="s">
        <v>3736</v>
      </c>
      <c r="C682" s="5" t="s">
        <v>258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AQ682" s="8">
        <v>452.0740161164772</v>
      </c>
      <c r="AR682" s="167"/>
      <c r="AU682" s="8"/>
      <c r="DA682" s="8"/>
      <c r="DC682" s="8"/>
    </row>
    <row r="683" spans="1:107" x14ac:dyDescent="0.2">
      <c r="A683" s="7" t="str">
        <f t="shared" si="10"/>
        <v>EIGL_Ja_3</v>
      </c>
      <c r="B683" s="5" t="s">
        <v>3736</v>
      </c>
      <c r="C683" s="5" t="s">
        <v>258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AQ683" s="8">
        <v>418.96813076062341</v>
      </c>
      <c r="AR683" s="167"/>
      <c r="AU683" s="8"/>
      <c r="DA683" s="8"/>
      <c r="DC683" s="8"/>
    </row>
    <row r="684" spans="1:107" x14ac:dyDescent="0.2">
      <c r="A684" s="7" t="str">
        <f t="shared" si="10"/>
        <v>EIGL_Ja_4</v>
      </c>
      <c r="B684" s="5" t="s">
        <v>3736</v>
      </c>
      <c r="C684" s="5" t="s">
        <v>258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AQ684" s="8">
        <v>332.05857310028233</v>
      </c>
      <c r="AR684" s="167"/>
      <c r="AU684" s="8"/>
      <c r="DA684" s="8"/>
      <c r="DC684" s="8"/>
    </row>
    <row r="685" spans="1:107" x14ac:dyDescent="0.2">
      <c r="A685" s="7" t="str">
        <f t="shared" si="10"/>
        <v>EIGL_Ja_5</v>
      </c>
      <c r="B685" s="5" t="s">
        <v>3736</v>
      </c>
      <c r="C685" s="5" t="s">
        <v>258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AQ685" s="8">
        <v>625.87940042577554</v>
      </c>
      <c r="AR685" s="167"/>
      <c r="AU685" s="8"/>
      <c r="DA685" s="8"/>
      <c r="DC685" s="8"/>
    </row>
    <row r="686" spans="1:107" x14ac:dyDescent="0.2">
      <c r="A686" s="7" t="str">
        <f t="shared" si="10"/>
        <v>EIGL_Ja_6</v>
      </c>
      <c r="B686" s="5" t="s">
        <v>3736</v>
      </c>
      <c r="C686" s="5" t="s">
        <v>258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AQ686" s="8">
        <v>482.24523708225536</v>
      </c>
      <c r="AR686" s="167"/>
      <c r="AU686" s="8"/>
      <c r="DA686" s="8"/>
      <c r="DC686" s="8"/>
    </row>
    <row r="687" spans="1:107" x14ac:dyDescent="0.2">
      <c r="A687" s="7" t="str">
        <f t="shared" ref="A687:A706" si="11">CONCATENATE(B687,"_",C687,"_",D687)</f>
        <v>EIGL_Ja_7</v>
      </c>
      <c r="B687" s="5" t="s">
        <v>3736</v>
      </c>
      <c r="C687" s="5" t="s">
        <v>258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AQ687" s="8">
        <v>487.21837793817917</v>
      </c>
      <c r="AR687" s="167"/>
      <c r="AU687" s="8"/>
      <c r="DA687" s="8"/>
      <c r="DC687" s="8"/>
    </row>
    <row r="688" spans="1:107" x14ac:dyDescent="0.2">
      <c r="A688" s="7" t="str">
        <f t="shared" si="11"/>
        <v>EIGL_Ja_8</v>
      </c>
      <c r="B688" s="5" t="s">
        <v>3736</v>
      </c>
      <c r="C688" s="5" t="s">
        <v>258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AQ688" s="8">
        <v>302.44366372064997</v>
      </c>
      <c r="AR688" s="167"/>
      <c r="AU688" s="8"/>
      <c r="DA688" s="8"/>
      <c r="DC688" s="8"/>
    </row>
    <row r="689" spans="1:107" x14ac:dyDescent="0.2">
      <c r="A689" s="7" t="str">
        <f t="shared" si="11"/>
        <v>EIGL_Ja_9</v>
      </c>
      <c r="B689" s="5" t="s">
        <v>3736</v>
      </c>
      <c r="C689" s="5" t="s">
        <v>258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AQ689" s="8">
        <v>877.59916115936653</v>
      </c>
      <c r="AR689" s="167"/>
      <c r="AU689" s="8"/>
      <c r="DA689" s="8"/>
      <c r="DC689" s="8"/>
    </row>
    <row r="690" spans="1:107" x14ac:dyDescent="0.2">
      <c r="A690" s="7" t="str">
        <f t="shared" si="11"/>
        <v>EIGL_Ja_10</v>
      </c>
      <c r="B690" s="5" t="s">
        <v>3736</v>
      </c>
      <c r="C690" s="5" t="s">
        <v>258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AQ690" s="8">
        <v>459.93227360887028</v>
      </c>
      <c r="AR690" s="167"/>
      <c r="AU690" s="8"/>
      <c r="DA690" s="8"/>
      <c r="DC690" s="8"/>
    </row>
    <row r="691" spans="1:107" x14ac:dyDescent="0.2">
      <c r="A691" s="7" t="str">
        <f t="shared" si="11"/>
        <v>EIGL_Ja_11</v>
      </c>
      <c r="B691" s="5" t="s">
        <v>3736</v>
      </c>
      <c r="C691" s="5" t="s">
        <v>258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AQ691" s="8">
        <v>367.62696009757326</v>
      </c>
      <c r="AR691" s="167"/>
      <c r="AU691" s="8"/>
      <c r="DA691" s="8"/>
      <c r="DC691" s="8"/>
    </row>
    <row r="692" spans="1:107" x14ac:dyDescent="0.2">
      <c r="A692" s="7" t="str">
        <f t="shared" si="11"/>
        <v>EIGL_Ja_12</v>
      </c>
      <c r="B692" s="5" t="s">
        <v>3736</v>
      </c>
      <c r="C692" s="5" t="s">
        <v>258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AQ692" s="8">
        <v>800.12390443452603</v>
      </c>
      <c r="AR692" s="167"/>
      <c r="AU692" s="8"/>
      <c r="DA692" s="8"/>
      <c r="DC692" s="8"/>
    </row>
    <row r="693" spans="1:107" x14ac:dyDescent="0.2">
      <c r="A693" s="7" t="str">
        <f t="shared" si="11"/>
        <v>EIGL_Ja_13</v>
      </c>
      <c r="B693" s="5" t="s">
        <v>3736</v>
      </c>
      <c r="C693" s="5" t="s">
        <v>258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AQ693" s="8">
        <v>484.12997813136099</v>
      </c>
      <c r="AR693" s="167"/>
      <c r="AU693" s="8"/>
      <c r="DA693" s="8"/>
      <c r="DC693" s="8"/>
    </row>
    <row r="694" spans="1:107" x14ac:dyDescent="0.2">
      <c r="A694" s="7" t="str">
        <f t="shared" si="11"/>
        <v>EIGL_Ja_14</v>
      </c>
      <c r="B694" s="5" t="s">
        <v>3736</v>
      </c>
      <c r="C694" s="5" t="s">
        <v>258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AQ694" s="8">
        <v>501.12792925862999</v>
      </c>
      <c r="AR694" s="167"/>
      <c r="AU694" s="8"/>
      <c r="DA694" s="8"/>
      <c r="DC694" s="8"/>
    </row>
    <row r="695" spans="1:107" x14ac:dyDescent="0.2">
      <c r="A695" s="7" t="str">
        <f t="shared" si="11"/>
        <v>EIGL_Ja_15</v>
      </c>
      <c r="B695" s="5" t="s">
        <v>3736</v>
      </c>
      <c r="C695" s="5" t="s">
        <v>258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AQ695" s="8">
        <v>490.84818933783481</v>
      </c>
      <c r="AR695" s="167"/>
      <c r="AU695" s="8"/>
      <c r="DA695" s="8"/>
      <c r="DC695" s="8"/>
    </row>
    <row r="696" spans="1:107" x14ac:dyDescent="0.2">
      <c r="A696" s="7" t="str">
        <f t="shared" si="11"/>
        <v>EIGL_Ja_16</v>
      </c>
      <c r="B696" s="5" t="s">
        <v>3736</v>
      </c>
      <c r="C696" s="5" t="s">
        <v>258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AQ696" s="8">
        <v>476.93530436482109</v>
      </c>
      <c r="AR696" s="167"/>
      <c r="AU696" s="8"/>
      <c r="DA696" s="8"/>
      <c r="DC696" s="8"/>
    </row>
    <row r="697" spans="1:107" x14ac:dyDescent="0.2">
      <c r="A697" s="7" t="str">
        <f t="shared" si="11"/>
        <v>EIGL_Ja_17</v>
      </c>
      <c r="B697" s="5" t="s">
        <v>3736</v>
      </c>
      <c r="C697" s="5" t="s">
        <v>258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AQ697" s="8">
        <v>567.70034192597768</v>
      </c>
      <c r="AR697" s="167"/>
      <c r="AU697" s="8"/>
      <c r="DA697" s="8"/>
      <c r="DC697" s="8"/>
    </row>
    <row r="698" spans="1:107" x14ac:dyDescent="0.2">
      <c r="A698" s="7" t="str">
        <f t="shared" si="11"/>
        <v>EIGL_Ja_18</v>
      </c>
      <c r="B698" s="5" t="s">
        <v>3736</v>
      </c>
      <c r="C698" s="5" t="s">
        <v>258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AQ698" s="8">
        <v>433.54525514422261</v>
      </c>
      <c r="AR698" s="167"/>
      <c r="AU698" s="8"/>
      <c r="DA698" s="8"/>
      <c r="DC698" s="8"/>
    </row>
    <row r="699" spans="1:107" x14ac:dyDescent="0.2">
      <c r="A699" s="7" t="str">
        <f t="shared" si="11"/>
        <v>EIGL_Ja_19</v>
      </c>
      <c r="B699" s="5" t="s">
        <v>3736</v>
      </c>
      <c r="C699" s="5" t="s">
        <v>258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AQ699" s="8">
        <v>431.51011749591117</v>
      </c>
      <c r="AR699" s="167"/>
      <c r="AU699" s="8"/>
      <c r="DA699" s="8"/>
      <c r="DC699" s="8"/>
    </row>
    <row r="700" spans="1:107" x14ac:dyDescent="0.2">
      <c r="A700" s="7" t="str">
        <f t="shared" si="11"/>
        <v>EIGL_Ja_20</v>
      </c>
      <c r="B700" s="5" t="s">
        <v>3736</v>
      </c>
      <c r="C700" s="5" t="s">
        <v>258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AQ700" s="8">
        <v>469.58785254160966</v>
      </c>
      <c r="AR700" s="167"/>
      <c r="AU700" s="8"/>
      <c r="DA700" s="8"/>
      <c r="DC700" s="8"/>
    </row>
    <row r="701" spans="1:107" x14ac:dyDescent="0.2">
      <c r="A701" s="7" t="str">
        <f t="shared" si="11"/>
        <v>EIGL_Ja_21</v>
      </c>
      <c r="B701" s="5" t="s">
        <v>3736</v>
      </c>
      <c r="C701" s="5" t="s">
        <v>258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AQ701" s="8">
        <v>458.8814295985735</v>
      </c>
      <c r="AR701" s="167"/>
      <c r="AU701" s="8"/>
      <c r="DA701" s="8"/>
      <c r="DC701" s="8"/>
    </row>
    <row r="702" spans="1:107" x14ac:dyDescent="0.2">
      <c r="A702" s="7" t="str">
        <f t="shared" si="11"/>
        <v>EIGL_Ja_22</v>
      </c>
      <c r="B702" s="5" t="s">
        <v>3736</v>
      </c>
      <c r="C702" s="5" t="s">
        <v>258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AQ702" s="8">
        <v>606.69248434548604</v>
      </c>
      <c r="AR702" s="167"/>
      <c r="AU702" s="8"/>
      <c r="DA702" s="8"/>
      <c r="DC702" s="8"/>
    </row>
    <row r="703" spans="1:107" x14ac:dyDescent="0.2">
      <c r="A703" s="7" t="str">
        <f t="shared" si="11"/>
        <v>EIGL_Ja_23</v>
      </c>
      <c r="B703" s="5" t="s">
        <v>3736</v>
      </c>
      <c r="C703" s="5" t="s">
        <v>258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AQ703" s="8">
        <v>457.32180251747013</v>
      </c>
      <c r="AR703" s="167"/>
      <c r="AU703" s="8"/>
      <c r="DA703" s="8"/>
      <c r="DC703" s="8"/>
    </row>
    <row r="704" spans="1:107" x14ac:dyDescent="0.2">
      <c r="A704" s="7" t="str">
        <f t="shared" si="11"/>
        <v>EIGL_Ja_24</v>
      </c>
      <c r="B704" s="5" t="s">
        <v>3736</v>
      </c>
      <c r="C704" s="5" t="s">
        <v>258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AQ704" s="8">
        <v>520.6000155503416</v>
      </c>
      <c r="AR704" s="167"/>
      <c r="AU704" s="8"/>
      <c r="DA704" s="8"/>
      <c r="DC704" s="8"/>
    </row>
    <row r="705" spans="1:107" x14ac:dyDescent="0.2">
      <c r="A705" s="7" t="str">
        <f t="shared" si="11"/>
        <v>EIGL_Ja_25</v>
      </c>
      <c r="B705" s="5" t="s">
        <v>3736</v>
      </c>
      <c r="C705" s="5" t="s">
        <v>258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AQ705" s="8">
        <v>582.31920706649771</v>
      </c>
      <c r="AR705" s="167"/>
      <c r="AU705" s="8"/>
      <c r="DA705" s="8"/>
      <c r="DC705" s="8"/>
    </row>
    <row r="706" spans="1:107" x14ac:dyDescent="0.2">
      <c r="A706" s="7" t="str">
        <f t="shared" si="11"/>
        <v>EIGL_Ja_26</v>
      </c>
      <c r="B706" s="5" t="s">
        <v>3736</v>
      </c>
      <c r="C706" s="5" t="s">
        <v>258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AQ706" s="8">
        <v>159.60017208643805</v>
      </c>
      <c r="AR706" s="167"/>
      <c r="AU706" s="8"/>
      <c r="DA706" s="8"/>
      <c r="DC706" s="8"/>
    </row>
    <row r="707" spans="1:107" x14ac:dyDescent="0.2">
      <c r="AP707" s="8"/>
      <c r="AQ707" s="8"/>
      <c r="AR707" s="8"/>
      <c r="AS707" s="8"/>
      <c r="AT707" s="8"/>
      <c r="CY707" s="8"/>
      <c r="DA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DE470"/>
  <sheetViews>
    <sheetView workbookViewId="0">
      <pane xSplit="13995" ySplit="5985" topLeftCell="CS438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109" x14ac:dyDescent="0.2">
      <c r="B1" s="5" t="s">
        <v>253</v>
      </c>
      <c r="C1" s="5" t="s">
        <v>252</v>
      </c>
      <c r="D1" s="5" t="s">
        <v>407</v>
      </c>
      <c r="E1" s="6" t="s">
        <v>15</v>
      </c>
      <c r="F1" s="6" t="s">
        <v>16</v>
      </c>
      <c r="G1" s="6" t="s">
        <v>17</v>
      </c>
      <c r="H1" s="6" t="s">
        <v>18</v>
      </c>
      <c r="I1" s="6" t="s">
        <v>19</v>
      </c>
      <c r="J1" s="6" t="s">
        <v>20</v>
      </c>
      <c r="K1" s="6" t="s">
        <v>21</v>
      </c>
      <c r="L1" s="6" t="s">
        <v>22</v>
      </c>
      <c r="M1" s="6" t="s">
        <v>23</v>
      </c>
      <c r="N1" s="6" t="s">
        <v>24</v>
      </c>
      <c r="O1" s="6" t="s">
        <v>25</v>
      </c>
      <c r="P1" s="6" t="s">
        <v>26</v>
      </c>
      <c r="Q1" s="6" t="s">
        <v>27</v>
      </c>
      <c r="R1" s="6" t="s">
        <v>28</v>
      </c>
      <c r="S1" s="6" t="s">
        <v>29</v>
      </c>
      <c r="T1" s="6" t="s">
        <v>30</v>
      </c>
      <c r="U1" s="6" t="s">
        <v>31</v>
      </c>
      <c r="V1" s="6" t="s">
        <v>32</v>
      </c>
      <c r="W1" s="6" t="s">
        <v>33</v>
      </c>
      <c r="X1" s="6" t="s">
        <v>34</v>
      </c>
      <c r="Y1" s="6" t="s">
        <v>35</v>
      </c>
      <c r="Z1" s="6" t="s">
        <v>36</v>
      </c>
      <c r="AA1" s="6" t="s">
        <v>37</v>
      </c>
      <c r="AB1" s="6" t="s">
        <v>38</v>
      </c>
      <c r="AC1" s="6" t="s">
        <v>39</v>
      </c>
      <c r="AD1" s="6" t="s">
        <v>40</v>
      </c>
      <c r="AE1" s="6" t="s">
        <v>41</v>
      </c>
      <c r="AF1" s="6" t="s">
        <v>42</v>
      </c>
      <c r="AG1" s="6" t="s">
        <v>43</v>
      </c>
      <c r="AH1" s="6" t="s">
        <v>44</v>
      </c>
      <c r="AI1" s="6" t="s">
        <v>45</v>
      </c>
      <c r="AJ1" s="6" t="s">
        <v>46</v>
      </c>
      <c r="AK1" s="6" t="s">
        <v>47</v>
      </c>
      <c r="AL1" s="6" t="s">
        <v>48</v>
      </c>
      <c r="AM1" s="6" t="s">
        <v>49</v>
      </c>
      <c r="AN1" s="6" t="s">
        <v>50</v>
      </c>
      <c r="AO1" s="6" t="s">
        <v>51</v>
      </c>
      <c r="AP1" s="6" t="s">
        <v>52</v>
      </c>
      <c r="AQ1" s="6" t="s">
        <v>53</v>
      </c>
      <c r="AR1" s="6" t="s">
        <v>54</v>
      </c>
      <c r="AS1" s="6" t="s">
        <v>67</v>
      </c>
      <c r="AT1" s="6" t="s">
        <v>68</v>
      </c>
      <c r="AU1" s="6" t="s">
        <v>69</v>
      </c>
      <c r="AV1" s="6" t="s">
        <v>70</v>
      </c>
      <c r="AW1" s="6" t="s">
        <v>73</v>
      </c>
      <c r="AX1" s="6" t="s">
        <v>215</v>
      </c>
      <c r="AY1" s="6" t="s">
        <v>484</v>
      </c>
      <c r="AZ1" s="6" t="s">
        <v>485</v>
      </c>
      <c r="BA1" s="6" t="s">
        <v>491</v>
      </c>
      <c r="BB1" s="6" t="s">
        <v>505</v>
      </c>
      <c r="BC1" s="6" t="s">
        <v>512</v>
      </c>
      <c r="BD1" s="6" t="s">
        <v>513</v>
      </c>
      <c r="BE1" s="6" t="s">
        <v>514</v>
      </c>
      <c r="BF1" s="6" t="s">
        <v>515</v>
      </c>
      <c r="BG1" s="6" t="s">
        <v>516</v>
      </c>
      <c r="BH1" s="6" t="s">
        <v>517</v>
      </c>
      <c r="BI1" s="6" t="s">
        <v>518</v>
      </c>
      <c r="BJ1" s="6" t="s">
        <v>571</v>
      </c>
      <c r="BK1" s="6" t="s">
        <v>572</v>
      </c>
      <c r="BL1" s="6" t="s">
        <v>3722</v>
      </c>
      <c r="BM1" s="6" t="s">
        <v>3723</v>
      </c>
      <c r="BN1" s="6" t="s">
        <v>3724</v>
      </c>
      <c r="BO1" s="6" t="s">
        <v>3726</v>
      </c>
      <c r="BP1" s="6" t="s">
        <v>3727</v>
      </c>
      <c r="BQ1" s="6" t="s">
        <v>3794</v>
      </c>
      <c r="BR1" s="6" t="s">
        <v>3811</v>
      </c>
      <c r="BS1" s="6" t="s">
        <v>3812</v>
      </c>
      <c r="BT1" s="6" t="s">
        <v>3813</v>
      </c>
      <c r="BU1" s="6" t="s">
        <v>3816</v>
      </c>
      <c r="BV1" s="6" t="s">
        <v>3817</v>
      </c>
      <c r="BW1" s="6" t="s">
        <v>3818</v>
      </c>
      <c r="BX1" s="6" t="s">
        <v>3915</v>
      </c>
      <c r="BY1" s="6" t="s">
        <v>3917</v>
      </c>
      <c r="BZ1" s="6" t="s">
        <v>3918</v>
      </c>
      <c r="CA1" s="6" t="s">
        <v>3919</v>
      </c>
      <c r="CB1" s="6" t="s">
        <v>3920</v>
      </c>
      <c r="CC1" s="6" t="s">
        <v>3925</v>
      </c>
      <c r="CD1" s="6" t="s">
        <v>3926</v>
      </c>
      <c r="CE1" s="6" t="s">
        <v>3927</v>
      </c>
      <c r="CF1" s="6" t="s">
        <v>3997</v>
      </c>
      <c r="CG1" s="6" t="s">
        <v>3998</v>
      </c>
      <c r="CH1" s="6" t="s">
        <v>3999</v>
      </c>
      <c r="CI1" s="6" t="s">
        <v>4000</v>
      </c>
      <c r="CJ1" s="6" t="s">
        <v>4001</v>
      </c>
      <c r="CK1" s="6" t="s">
        <v>4002</v>
      </c>
      <c r="CL1" s="6" t="s">
        <v>4003</v>
      </c>
      <c r="CM1" s="6" t="s">
        <v>4006</v>
      </c>
      <c r="CN1" s="6" t="s">
        <v>4007</v>
      </c>
      <c r="CO1" s="6" t="s">
        <v>4008</v>
      </c>
      <c r="CP1" s="6" t="s">
        <v>4009</v>
      </c>
      <c r="CQ1" s="6" t="s">
        <v>4010</v>
      </c>
      <c r="CR1" s="6" t="s">
        <v>4011</v>
      </c>
      <c r="CS1" s="6" t="s">
        <v>4012</v>
      </c>
      <c r="CT1" s="6" t="s">
        <v>4021</v>
      </c>
      <c r="CU1" s="6" t="s">
        <v>4022</v>
      </c>
      <c r="CV1" s="6" t="s">
        <v>4023</v>
      </c>
      <c r="CW1" s="18" t="s">
        <v>4024</v>
      </c>
      <c r="CX1" s="165"/>
      <c r="CY1" s="165"/>
      <c r="CZ1" s="165"/>
      <c r="DA1" s="169"/>
    </row>
    <row r="2" spans="1:109" x14ac:dyDescent="0.2">
      <c r="A2" s="7" t="str">
        <f t="shared" ref="A2:A65" si="0">CONCATENATE(B2,"_",C2,"_",D2)</f>
        <v>EFHg_gg_QU_1</v>
      </c>
      <c r="B2" s="5" t="s">
        <v>576</v>
      </c>
      <c r="C2" s="5" t="s">
        <v>646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8">
        <v>262.97134486555211</v>
      </c>
      <c r="CS2" s="8">
        <v>261.80140937432475</v>
      </c>
      <c r="CT2" s="8">
        <v>260.65784657417618</v>
      </c>
      <c r="CU2" s="8">
        <v>260.16168807607374</v>
      </c>
      <c r="CV2" s="8">
        <v>263.19030763530156</v>
      </c>
      <c r="CW2" s="21">
        <v>265.42362437595489</v>
      </c>
      <c r="CX2" s="165"/>
      <c r="CY2" s="167"/>
      <c r="CZ2" s="167"/>
      <c r="DA2" s="167"/>
      <c r="DB2" s="167"/>
      <c r="DC2" s="167"/>
      <c r="DD2" s="167"/>
      <c r="DE2" s="8"/>
    </row>
    <row r="3" spans="1:109" x14ac:dyDescent="0.2">
      <c r="A3" s="7" t="str">
        <f t="shared" si="0"/>
        <v>EFHg_gg_QU_2</v>
      </c>
      <c r="B3" s="5" t="s">
        <v>576</v>
      </c>
      <c r="C3" s="5" t="s">
        <v>646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8">
        <v>194.29509143701034</v>
      </c>
      <c r="CS3" s="8">
        <v>194.60246097191308</v>
      </c>
      <c r="CT3" s="8">
        <v>196.44430378578127</v>
      </c>
      <c r="CU3" s="8">
        <v>198.06889501709551</v>
      </c>
      <c r="CV3" s="8">
        <v>202.31810669824313</v>
      </c>
      <c r="CW3" s="21">
        <v>207.196421527371</v>
      </c>
      <c r="CX3" s="165"/>
      <c r="CY3" s="167"/>
      <c r="CZ3" s="167"/>
      <c r="DA3" s="167"/>
      <c r="DB3" s="167"/>
      <c r="DC3" s="167"/>
      <c r="DD3" s="167"/>
      <c r="DE3" s="8"/>
    </row>
    <row r="4" spans="1:109" x14ac:dyDescent="0.2">
      <c r="A4" s="7" t="str">
        <f t="shared" si="0"/>
        <v>EFHg_gg_QU_3</v>
      </c>
      <c r="B4" s="5" t="s">
        <v>576</v>
      </c>
      <c r="C4" s="5" t="s">
        <v>646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8">
        <v>222.10507860137179</v>
      </c>
      <c r="CS4" s="8">
        <v>221.58918010655495</v>
      </c>
      <c r="CT4" s="8">
        <v>222.00866287447937</v>
      </c>
      <c r="CU4" s="8">
        <v>220.3873064180851</v>
      </c>
      <c r="CV4" s="8">
        <v>223.82948239730362</v>
      </c>
      <c r="CW4" s="21">
        <v>227.83403244802577</v>
      </c>
      <c r="CX4" s="165"/>
      <c r="CY4" s="167"/>
      <c r="CZ4" s="167"/>
      <c r="DA4" s="167"/>
      <c r="DB4" s="167"/>
      <c r="DC4" s="167"/>
      <c r="DD4" s="167"/>
      <c r="DE4" s="8"/>
    </row>
    <row r="5" spans="1:109" x14ac:dyDescent="0.2">
      <c r="A5" s="7" t="str">
        <f t="shared" si="0"/>
        <v>EFHg_gg_QU_4</v>
      </c>
      <c r="B5" s="5" t="s">
        <v>576</v>
      </c>
      <c r="C5" s="5" t="s">
        <v>646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8">
        <v>193.15367032926494</v>
      </c>
      <c r="CS5" s="8">
        <v>192.37827928328602</v>
      </c>
      <c r="CT5" s="8">
        <v>193.40101510013082</v>
      </c>
      <c r="CU5" s="8">
        <v>197.26471391731423</v>
      </c>
      <c r="CV5" s="8">
        <v>204.22914216495744</v>
      </c>
      <c r="CW5" s="21">
        <v>211.15591790112208</v>
      </c>
      <c r="CX5" s="165"/>
      <c r="CY5" s="167"/>
      <c r="CZ5" s="167"/>
      <c r="DA5" s="167"/>
      <c r="DB5" s="167"/>
      <c r="DC5" s="167"/>
      <c r="DD5" s="167"/>
      <c r="DE5" s="8"/>
    </row>
    <row r="6" spans="1:109" x14ac:dyDescent="0.2">
      <c r="A6" s="7" t="str">
        <f t="shared" si="0"/>
        <v>EFHg_gg_QU_5</v>
      </c>
      <c r="B6" s="5" t="s">
        <v>576</v>
      </c>
      <c r="C6" s="5" t="s">
        <v>646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8">
        <v>253.04503252065919</v>
      </c>
      <c r="CS6" s="8">
        <v>252.10366803219048</v>
      </c>
      <c r="CT6" s="8">
        <v>249.33178550557287</v>
      </c>
      <c r="CU6" s="8">
        <v>246.17111976695801</v>
      </c>
      <c r="CV6" s="8">
        <v>249.9679419987568</v>
      </c>
      <c r="CW6" s="21">
        <v>254.5717764281174</v>
      </c>
      <c r="CX6" s="165"/>
      <c r="CY6" s="167"/>
      <c r="CZ6" s="167"/>
      <c r="DA6" s="167"/>
      <c r="DB6" s="167"/>
      <c r="DC6" s="167"/>
      <c r="DD6" s="167"/>
      <c r="DE6" s="8"/>
    </row>
    <row r="7" spans="1:109" x14ac:dyDescent="0.2">
      <c r="A7" s="7" t="str">
        <f t="shared" si="0"/>
        <v>EFHg_gg_QU_6</v>
      </c>
      <c r="B7" s="5" t="s">
        <v>576</v>
      </c>
      <c r="C7" s="5" t="s">
        <v>646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8">
        <v>214.39762142830773</v>
      </c>
      <c r="CS7" s="8">
        <v>213.79964724884886</v>
      </c>
      <c r="CT7" s="8">
        <v>215.80983896978924</v>
      </c>
      <c r="CU7" s="8">
        <v>219.59140822112735</v>
      </c>
      <c r="CV7" s="8">
        <v>227.22728495484591</v>
      </c>
      <c r="CW7" s="21">
        <v>235.50601359935413</v>
      </c>
      <c r="CX7" s="165"/>
      <c r="CY7" s="167"/>
      <c r="CZ7" s="167"/>
      <c r="DA7" s="167"/>
      <c r="DB7" s="167"/>
      <c r="DC7" s="167"/>
      <c r="DD7" s="167"/>
      <c r="DE7" s="8"/>
    </row>
    <row r="8" spans="1:109" x14ac:dyDescent="0.2">
      <c r="A8" s="7" t="str">
        <f t="shared" si="0"/>
        <v>EFHg_gg_QU_7</v>
      </c>
      <c r="B8" s="5" t="s">
        <v>576</v>
      </c>
      <c r="C8" s="5" t="s">
        <v>646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8">
        <v>237.6297607760439</v>
      </c>
      <c r="CS8" s="8">
        <v>235.28481272867734</v>
      </c>
      <c r="CT8" s="8">
        <v>236.11380502575889</v>
      </c>
      <c r="CU8" s="8">
        <v>236.9210732165395</v>
      </c>
      <c r="CV8" s="8">
        <v>241.87140700689739</v>
      </c>
      <c r="CW8" s="21">
        <v>245.32119960206234</v>
      </c>
      <c r="CX8" s="165"/>
      <c r="CY8" s="167"/>
      <c r="CZ8" s="167"/>
      <c r="DA8" s="167"/>
      <c r="DB8" s="167"/>
      <c r="DC8" s="167"/>
      <c r="DD8" s="167"/>
      <c r="DE8" s="8"/>
    </row>
    <row r="9" spans="1:109" x14ac:dyDescent="0.2">
      <c r="A9" s="7" t="str">
        <f t="shared" si="0"/>
        <v>EFHg_gg_QU_8</v>
      </c>
      <c r="B9" s="5" t="s">
        <v>576</v>
      </c>
      <c r="C9" s="5" t="s">
        <v>646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8">
        <v>167.4920951054043</v>
      </c>
      <c r="CS9" s="8">
        <v>168.4011860358315</v>
      </c>
      <c r="CT9" s="8">
        <v>171.30715173696913</v>
      </c>
      <c r="CU9" s="8">
        <v>174.00733110326246</v>
      </c>
      <c r="CV9" s="8">
        <v>178.35742945551064</v>
      </c>
      <c r="CW9" s="21">
        <v>181.71401978656328</v>
      </c>
      <c r="CX9" s="165"/>
      <c r="CY9" s="167"/>
      <c r="CZ9" s="167"/>
      <c r="DA9" s="167"/>
      <c r="DB9" s="167"/>
      <c r="DC9" s="167"/>
      <c r="DD9" s="167"/>
      <c r="DE9" s="8"/>
    </row>
    <row r="10" spans="1:109" x14ac:dyDescent="0.2">
      <c r="A10" s="7" t="str">
        <f t="shared" si="0"/>
        <v>EFHg_gg_QU_9</v>
      </c>
      <c r="B10" s="5" t="s">
        <v>576</v>
      </c>
      <c r="C10" s="5" t="s">
        <v>646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8">
        <v>323.87630987959437</v>
      </c>
      <c r="CS10" s="8">
        <v>320.69481332920776</v>
      </c>
      <c r="CT10" s="8">
        <v>321.75442163088661</v>
      </c>
      <c r="CU10" s="8">
        <v>332.67195964803597</v>
      </c>
      <c r="CV10" s="8">
        <v>352.20974913200763</v>
      </c>
      <c r="CW10" s="21">
        <v>376.02606040019106</v>
      </c>
      <c r="CX10" s="165"/>
      <c r="CY10" s="167"/>
      <c r="CZ10" s="167"/>
      <c r="DA10" s="167"/>
      <c r="DB10" s="167"/>
      <c r="DC10" s="167"/>
      <c r="DD10" s="167"/>
      <c r="DE10" s="8"/>
    </row>
    <row r="11" spans="1:109" x14ac:dyDescent="0.2">
      <c r="A11" s="7" t="str">
        <f t="shared" si="0"/>
        <v>EFHg_gg_QU_10</v>
      </c>
      <c r="B11" s="5" t="s">
        <v>576</v>
      </c>
      <c r="C11" s="5" t="s">
        <v>646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8">
        <v>216.20091345317363</v>
      </c>
      <c r="CS11" s="8">
        <v>218.72896606353899</v>
      </c>
      <c r="CT11" s="8">
        <v>220.85480853144657</v>
      </c>
      <c r="CU11" s="8">
        <v>222.8812479559796</v>
      </c>
      <c r="CV11" s="8">
        <v>227.58467874489702</v>
      </c>
      <c r="CW11" s="21">
        <v>235.97746493739376</v>
      </c>
      <c r="CX11" s="165"/>
      <c r="CY11" s="167"/>
      <c r="CZ11" s="167"/>
      <c r="DA11" s="167"/>
      <c r="DB11" s="167"/>
      <c r="DC11" s="167"/>
      <c r="DD11" s="167"/>
      <c r="DE11" s="8"/>
    </row>
    <row r="12" spans="1:109" x14ac:dyDescent="0.2">
      <c r="A12" s="7" t="str">
        <f t="shared" si="0"/>
        <v>EFHg_gg_QU_11</v>
      </c>
      <c r="B12" s="5" t="s">
        <v>576</v>
      </c>
      <c r="C12" s="5" t="s">
        <v>646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8">
        <v>172.61862526263499</v>
      </c>
      <c r="CS12" s="8">
        <v>172.400184004414</v>
      </c>
      <c r="CT12" s="8">
        <v>173.58665666379156</v>
      </c>
      <c r="CU12" s="8">
        <v>175.8753680183269</v>
      </c>
      <c r="CV12" s="8">
        <v>178.90748928544235</v>
      </c>
      <c r="CW12" s="21">
        <v>181.76498201115675</v>
      </c>
      <c r="CX12" s="165"/>
      <c r="CY12" s="167"/>
      <c r="CZ12" s="167"/>
      <c r="DA12" s="167"/>
      <c r="DB12" s="167"/>
      <c r="DC12" s="167"/>
      <c r="DD12" s="167"/>
      <c r="DE12" s="8"/>
    </row>
    <row r="13" spans="1:109" x14ac:dyDescent="0.2">
      <c r="A13" s="7" t="str">
        <f t="shared" si="0"/>
        <v>EFHg_gg_QU_12</v>
      </c>
      <c r="B13" s="5" t="s">
        <v>576</v>
      </c>
      <c r="C13" s="5" t="s">
        <v>646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8">
        <v>249.63890418494654</v>
      </c>
      <c r="CS13" s="8">
        <v>250.26068304056074</v>
      </c>
      <c r="CT13" s="8">
        <v>251.0028713455024</v>
      </c>
      <c r="CU13" s="8">
        <v>257.10696022717804</v>
      </c>
      <c r="CV13" s="8">
        <v>263.70435880903977</v>
      </c>
      <c r="CW13" s="21">
        <v>268.62978910124099</v>
      </c>
      <c r="CX13" s="165"/>
      <c r="CY13" s="167"/>
      <c r="CZ13" s="167"/>
      <c r="DA13" s="167"/>
      <c r="DB13" s="167"/>
      <c r="DC13" s="167"/>
      <c r="DD13" s="167"/>
      <c r="DE13" s="8"/>
    </row>
    <row r="14" spans="1:109" x14ac:dyDescent="0.2">
      <c r="A14" s="7" t="str">
        <f t="shared" si="0"/>
        <v>EFHg_gg_QU_13</v>
      </c>
      <c r="B14" s="5" t="s">
        <v>576</v>
      </c>
      <c r="C14" s="5" t="s">
        <v>646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8">
        <v>187.65918544140825</v>
      </c>
      <c r="CS14" s="8">
        <v>185.31119334293658</v>
      </c>
      <c r="CT14" s="8">
        <v>185.02937157737244</v>
      </c>
      <c r="CU14" s="8">
        <v>185.42385075724908</v>
      </c>
      <c r="CV14" s="8">
        <v>187.89471237822636</v>
      </c>
      <c r="CW14" s="21">
        <v>189.39127444573165</v>
      </c>
      <c r="CX14" s="165"/>
      <c r="CY14" s="167"/>
      <c r="CZ14" s="167"/>
      <c r="DA14" s="167"/>
      <c r="DB14" s="167"/>
      <c r="DC14" s="167"/>
      <c r="DD14" s="167"/>
      <c r="DE14" s="8"/>
    </row>
    <row r="15" spans="1:109" x14ac:dyDescent="0.2">
      <c r="A15" s="7" t="str">
        <f t="shared" si="0"/>
        <v>EFHg_gg_QU_14</v>
      </c>
      <c r="B15" s="5" t="s">
        <v>576</v>
      </c>
      <c r="C15" s="5" t="s">
        <v>646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8">
        <v>192.31950337349562</v>
      </c>
      <c r="CS15" s="8">
        <v>195.93675788728146</v>
      </c>
      <c r="CT15" s="8">
        <v>201.13671356594622</v>
      </c>
      <c r="CU15" s="8">
        <v>203.99965603910027</v>
      </c>
      <c r="CV15" s="8">
        <v>208.43653935396387</v>
      </c>
      <c r="CW15" s="21">
        <v>210.98145407306731</v>
      </c>
      <c r="CX15" s="165"/>
      <c r="CY15" s="167"/>
      <c r="CZ15" s="167"/>
      <c r="DA15" s="167"/>
      <c r="DB15" s="167"/>
      <c r="DC15" s="167"/>
      <c r="DD15" s="167"/>
      <c r="DE15" s="8"/>
    </row>
    <row r="16" spans="1:109" x14ac:dyDescent="0.2">
      <c r="A16" s="7" t="str">
        <f t="shared" si="0"/>
        <v>EFHg_gg_QU_15</v>
      </c>
      <c r="B16" s="5" t="s">
        <v>576</v>
      </c>
      <c r="C16" s="5" t="s">
        <v>646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8">
        <v>189.76422252514081</v>
      </c>
      <c r="CS16" s="8">
        <v>192.46092906542086</v>
      </c>
      <c r="CT16" s="8">
        <v>196.45403234600971</v>
      </c>
      <c r="CU16" s="8">
        <v>201.31206851224547</v>
      </c>
      <c r="CV16" s="8">
        <v>207.1191078961383</v>
      </c>
      <c r="CW16" s="21">
        <v>211.91803884047397</v>
      </c>
      <c r="CX16" s="165"/>
      <c r="CY16" s="167"/>
      <c r="CZ16" s="167"/>
      <c r="DA16" s="167"/>
      <c r="DB16" s="167"/>
      <c r="DC16" s="167"/>
      <c r="DD16" s="167"/>
      <c r="DE16" s="8"/>
    </row>
    <row r="17" spans="1:109" x14ac:dyDescent="0.2">
      <c r="A17" s="7" t="str">
        <f t="shared" si="0"/>
        <v>EFHg_gg_QU_16</v>
      </c>
      <c r="B17" s="5" t="s">
        <v>576</v>
      </c>
      <c r="C17" s="5" t="s">
        <v>646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8">
        <v>213.07883724581609</v>
      </c>
      <c r="CS17" s="8">
        <v>217.7391316400718</v>
      </c>
      <c r="CT17" s="8">
        <v>221.65421448072186</v>
      </c>
      <c r="CU17" s="8">
        <v>224.08336082137544</v>
      </c>
      <c r="CV17" s="8">
        <v>226.63713316835916</v>
      </c>
      <c r="CW17" s="21">
        <v>228.8411428131412</v>
      </c>
      <c r="CX17" s="165"/>
      <c r="CY17" s="167"/>
      <c r="CZ17" s="167"/>
      <c r="DA17" s="167"/>
      <c r="DB17" s="167"/>
      <c r="DC17" s="167"/>
      <c r="DD17" s="167"/>
      <c r="DE17" s="8"/>
    </row>
    <row r="18" spans="1:109" x14ac:dyDescent="0.2">
      <c r="A18" s="7" t="str">
        <f t="shared" si="0"/>
        <v>EFHg_gg_QU_17</v>
      </c>
      <c r="B18" s="5" t="s">
        <v>576</v>
      </c>
      <c r="C18" s="5" t="s">
        <v>646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8">
        <v>209.58247816986545</v>
      </c>
      <c r="CS18" s="8">
        <v>210.48393441728334</v>
      </c>
      <c r="CT18" s="8">
        <v>214.89885354330724</v>
      </c>
      <c r="CU18" s="8">
        <v>217.47521394390438</v>
      </c>
      <c r="CV18" s="8">
        <v>219.46756985940763</v>
      </c>
      <c r="CW18" s="21">
        <v>219.41489539789947</v>
      </c>
      <c r="CX18" s="165"/>
      <c r="CY18" s="167"/>
      <c r="CZ18" s="167"/>
      <c r="DA18" s="167"/>
      <c r="DB18" s="167"/>
      <c r="DC18" s="167"/>
      <c r="DD18" s="167"/>
      <c r="DE18" s="8"/>
    </row>
    <row r="19" spans="1:109" x14ac:dyDescent="0.2">
      <c r="A19" s="7" t="str">
        <f t="shared" si="0"/>
        <v>EFHg_gg_QU_18</v>
      </c>
      <c r="B19" s="5" t="s">
        <v>576</v>
      </c>
      <c r="C19" s="5" t="s">
        <v>646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8">
        <v>180.54105432655095</v>
      </c>
      <c r="CS19" s="8">
        <v>181.27473529756648</v>
      </c>
      <c r="CT19" s="8">
        <v>182.52932505565104</v>
      </c>
      <c r="CU19" s="8">
        <v>183.90191575647171</v>
      </c>
      <c r="CV19" s="8">
        <v>188.87084120683002</v>
      </c>
      <c r="CW19" s="21">
        <v>195.92771561027945</v>
      </c>
      <c r="CX19" s="165"/>
      <c r="CY19" s="167"/>
      <c r="CZ19" s="167"/>
      <c r="DA19" s="167"/>
      <c r="DB19" s="167"/>
      <c r="DC19" s="167"/>
      <c r="DD19" s="167"/>
      <c r="DE19" s="8"/>
    </row>
    <row r="20" spans="1:109" x14ac:dyDescent="0.2">
      <c r="A20" s="7" t="str">
        <f t="shared" si="0"/>
        <v>EFHg_gg_QU_19</v>
      </c>
      <c r="B20" s="5" t="s">
        <v>576</v>
      </c>
      <c r="C20" s="5" t="s">
        <v>646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8">
        <v>191.07729642549791</v>
      </c>
      <c r="CS20" s="8">
        <v>190.80796577376327</v>
      </c>
      <c r="CT20" s="8">
        <v>191.39745234215425</v>
      </c>
      <c r="CU20" s="8">
        <v>191.26428821000795</v>
      </c>
      <c r="CV20" s="8">
        <v>193.64021559806142</v>
      </c>
      <c r="CW20" s="21">
        <v>197.04292649783156</v>
      </c>
      <c r="CX20" s="165"/>
      <c r="CY20" s="167"/>
      <c r="CZ20" s="167"/>
      <c r="DA20" s="167"/>
      <c r="DB20" s="167"/>
      <c r="DC20" s="167"/>
      <c r="DD20" s="167"/>
      <c r="DE20" s="8"/>
    </row>
    <row r="21" spans="1:109" x14ac:dyDescent="0.2">
      <c r="A21" s="7" t="str">
        <f t="shared" si="0"/>
        <v>EFHg_gg_QU_20</v>
      </c>
      <c r="B21" s="5" t="s">
        <v>576</v>
      </c>
      <c r="C21" s="5" t="s">
        <v>646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8">
        <v>205.01769009619795</v>
      </c>
      <c r="CS21" s="8">
        <v>205.21659812690802</v>
      </c>
      <c r="CT21" s="8">
        <v>208.91765922527455</v>
      </c>
      <c r="CU21" s="8">
        <v>211.41962197653103</v>
      </c>
      <c r="CV21" s="8">
        <v>214.90125184803961</v>
      </c>
      <c r="CW21" s="21">
        <v>217.68328911226925</v>
      </c>
      <c r="CX21" s="165"/>
      <c r="CY21" s="167"/>
      <c r="CZ21" s="167"/>
      <c r="DA21" s="167"/>
      <c r="DB21" s="167"/>
      <c r="DC21" s="167"/>
      <c r="DD21" s="167"/>
      <c r="DE21" s="8"/>
    </row>
    <row r="22" spans="1:109" x14ac:dyDescent="0.2">
      <c r="A22" s="7" t="str">
        <f t="shared" si="0"/>
        <v>EFHg_gg_QU_21</v>
      </c>
      <c r="B22" s="5" t="s">
        <v>576</v>
      </c>
      <c r="C22" s="5" t="s">
        <v>646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8">
        <v>175.8583229868855</v>
      </c>
      <c r="CS22" s="8">
        <v>177.70968316246868</v>
      </c>
      <c r="CT22" s="8">
        <v>181.35449683744707</v>
      </c>
      <c r="CU22" s="8">
        <v>183.44089714738905</v>
      </c>
      <c r="CV22" s="8">
        <v>185.38290483519174</v>
      </c>
      <c r="CW22" s="21">
        <v>186.23914872019409</v>
      </c>
      <c r="CX22" s="165"/>
      <c r="CY22" s="167"/>
      <c r="CZ22" s="167"/>
      <c r="DA22" s="167"/>
      <c r="DB22" s="167"/>
      <c r="DC22" s="167"/>
      <c r="DD22" s="167"/>
      <c r="DE22" s="8"/>
    </row>
    <row r="23" spans="1:109" x14ac:dyDescent="0.2">
      <c r="A23" s="7" t="str">
        <f t="shared" si="0"/>
        <v>EFHg_gg_QU_22</v>
      </c>
      <c r="B23" s="5" t="s">
        <v>576</v>
      </c>
      <c r="C23" s="5" t="s">
        <v>646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8">
        <v>266.53319299112496</v>
      </c>
      <c r="CS23" s="8">
        <v>266.60729376674999</v>
      </c>
      <c r="CT23" s="8">
        <v>267.57119765079761</v>
      </c>
      <c r="CU23" s="8">
        <v>270.20584290955657</v>
      </c>
      <c r="CV23" s="8">
        <v>275.25813871256202</v>
      </c>
      <c r="CW23" s="21">
        <v>282.52554669193233</v>
      </c>
      <c r="CX23" s="165"/>
      <c r="CY23" s="167"/>
      <c r="CZ23" s="167"/>
      <c r="DA23" s="167"/>
      <c r="DB23" s="167"/>
      <c r="DC23" s="167"/>
      <c r="DD23" s="167"/>
      <c r="DE23" s="8"/>
    </row>
    <row r="24" spans="1:109" x14ac:dyDescent="0.2">
      <c r="A24" s="7" t="str">
        <f t="shared" si="0"/>
        <v>EFHg_gg_QU_23</v>
      </c>
      <c r="B24" s="5" t="s">
        <v>576</v>
      </c>
      <c r="C24" s="5" t="s">
        <v>646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8">
        <v>215.29590926911715</v>
      </c>
      <c r="CS24" s="8">
        <v>216.41294866173823</v>
      </c>
      <c r="CT24" s="8">
        <v>218.14870555916067</v>
      </c>
      <c r="CU24" s="8">
        <v>220.63980608430617</v>
      </c>
      <c r="CV24" s="8">
        <v>226.68544342936147</v>
      </c>
      <c r="CW24" s="21">
        <v>235.69261527650394</v>
      </c>
      <c r="CX24" s="165"/>
      <c r="CY24" s="167"/>
      <c r="CZ24" s="167"/>
      <c r="DA24" s="167"/>
      <c r="DB24" s="167"/>
      <c r="DC24" s="167"/>
      <c r="DD24" s="167"/>
      <c r="DE24" s="8"/>
    </row>
    <row r="25" spans="1:109" x14ac:dyDescent="0.2">
      <c r="A25" s="7" t="str">
        <f t="shared" si="0"/>
        <v>EFHg_gg_QU_24</v>
      </c>
      <c r="B25" s="5" t="s">
        <v>576</v>
      </c>
      <c r="C25" s="5" t="s">
        <v>646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8">
        <v>216.13881058773507</v>
      </c>
      <c r="CS25" s="8">
        <v>216.48316730162105</v>
      </c>
      <c r="CT25" s="8">
        <v>217.17715243964713</v>
      </c>
      <c r="CU25" s="8">
        <v>217.7649561323793</v>
      </c>
      <c r="CV25" s="8">
        <v>219.75204545502402</v>
      </c>
      <c r="CW25" s="21">
        <v>222.70947870151448</v>
      </c>
      <c r="CX25" s="165"/>
      <c r="CY25" s="167"/>
      <c r="CZ25" s="167"/>
      <c r="DA25" s="167"/>
      <c r="DB25" s="167"/>
      <c r="DC25" s="167"/>
      <c r="DD25" s="167"/>
      <c r="DE25" s="8"/>
    </row>
    <row r="26" spans="1:109" x14ac:dyDescent="0.2">
      <c r="A26" s="7" t="str">
        <f t="shared" si="0"/>
        <v>EFHg_gg_QU_25</v>
      </c>
      <c r="B26" s="5" t="s">
        <v>576</v>
      </c>
      <c r="C26" s="5" t="s">
        <v>646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8">
        <v>291.38499399819182</v>
      </c>
      <c r="CS26" s="8">
        <v>297.3579137824139</v>
      </c>
      <c r="CT26" s="8">
        <v>296.63654732297363</v>
      </c>
      <c r="CU26" s="8">
        <v>299.21984357997798</v>
      </c>
      <c r="CV26" s="8">
        <v>297.83582372054508</v>
      </c>
      <c r="CW26" s="21">
        <v>298.03922149435425</v>
      </c>
      <c r="CX26" s="165"/>
      <c r="CY26" s="167"/>
      <c r="CZ26" s="167"/>
      <c r="DA26" s="167"/>
      <c r="DB26" s="167"/>
      <c r="DC26" s="167"/>
      <c r="DD26" s="167"/>
      <c r="DE26" s="8"/>
    </row>
    <row r="27" spans="1:109" x14ac:dyDescent="0.2">
      <c r="A27" s="7" t="str">
        <f t="shared" si="0"/>
        <v>EFHg_gg_QU_26</v>
      </c>
      <c r="B27" s="5" t="s">
        <v>576</v>
      </c>
      <c r="C27" s="5" t="s">
        <v>646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8">
        <v>170.03257791834702</v>
      </c>
      <c r="CS27" s="8">
        <v>173.71998491899487</v>
      </c>
      <c r="CT27" s="8">
        <v>176.70117272355586</v>
      </c>
      <c r="CU27" s="8">
        <v>179.13605025113534</v>
      </c>
      <c r="CV27" s="8">
        <v>181.98396226067595</v>
      </c>
      <c r="CW27" s="21">
        <v>187.98400090322883</v>
      </c>
      <c r="CX27" s="165"/>
      <c r="CY27" s="167"/>
      <c r="CZ27" s="167"/>
      <c r="DA27" s="167"/>
      <c r="DB27" s="167"/>
      <c r="DC27" s="167"/>
      <c r="DD27" s="167"/>
      <c r="DE27" s="8"/>
    </row>
    <row r="28" spans="1:109" x14ac:dyDescent="0.2">
      <c r="A28" s="7" t="str">
        <f t="shared" si="0"/>
        <v>EFHt_gg_QU_1</v>
      </c>
      <c r="B28" s="5" t="s">
        <v>3795</v>
      </c>
      <c r="C28" s="5" t="s">
        <v>646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8">
        <v>260.85126185422661</v>
      </c>
      <c r="CS28" s="8">
        <v>260.77830803420915</v>
      </c>
      <c r="CT28" s="8">
        <v>261.15299718984113</v>
      </c>
      <c r="CU28" s="8">
        <v>261.98144332633046</v>
      </c>
      <c r="CV28" s="8">
        <v>264.27076610655035</v>
      </c>
      <c r="CW28" s="21">
        <v>264.49063560027713</v>
      </c>
      <c r="CX28" s="165"/>
      <c r="CY28" s="167"/>
      <c r="CZ28" s="167"/>
      <c r="DA28" s="167"/>
      <c r="DB28" s="167"/>
      <c r="DC28" s="167"/>
      <c r="DD28" s="167"/>
      <c r="DE28" s="8"/>
    </row>
    <row r="29" spans="1:109" x14ac:dyDescent="0.2">
      <c r="A29" s="7" t="str">
        <f t="shared" si="0"/>
        <v>EFHt_gg_QU_2</v>
      </c>
      <c r="B29" s="5" t="s">
        <v>3795</v>
      </c>
      <c r="C29" s="5" t="s">
        <v>646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8">
        <v>194.73260971991917</v>
      </c>
      <c r="CS29" s="8">
        <v>195.78224465192693</v>
      </c>
      <c r="CT29" s="8">
        <v>198.53365705447405</v>
      </c>
      <c r="CU29" s="8">
        <v>200.98836710281179</v>
      </c>
      <c r="CV29" s="8">
        <v>204.67153138679109</v>
      </c>
      <c r="CW29" s="21">
        <v>208.11494982962864</v>
      </c>
      <c r="CX29" s="165"/>
      <c r="CY29" s="167"/>
      <c r="CZ29" s="167"/>
      <c r="DA29" s="167"/>
      <c r="DB29" s="167"/>
      <c r="DC29" s="167"/>
      <c r="DD29" s="167"/>
      <c r="DE29" s="8"/>
    </row>
    <row r="30" spans="1:109" x14ac:dyDescent="0.2">
      <c r="A30" s="7" t="str">
        <f t="shared" si="0"/>
        <v>EFHt_gg_QU_3</v>
      </c>
      <c r="B30" s="5" t="s">
        <v>3795</v>
      </c>
      <c r="C30" s="5" t="s">
        <v>646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8">
        <v>221.86996569827753</v>
      </c>
      <c r="CS30" s="8">
        <v>222.22626898068856</v>
      </c>
      <c r="CT30" s="8">
        <v>223.77170216177652</v>
      </c>
      <c r="CU30" s="8">
        <v>223.13999648542395</v>
      </c>
      <c r="CV30" s="8">
        <v>225.96947591686123</v>
      </c>
      <c r="CW30" s="21">
        <v>228.37536011134861</v>
      </c>
      <c r="CX30" s="165"/>
      <c r="CY30" s="167"/>
      <c r="CZ30" s="167"/>
      <c r="DA30" s="167"/>
      <c r="DB30" s="167"/>
      <c r="DC30" s="167"/>
      <c r="DD30" s="167"/>
      <c r="DE30" s="8"/>
    </row>
    <row r="31" spans="1:109" x14ac:dyDescent="0.2">
      <c r="A31" s="7" t="str">
        <f t="shared" si="0"/>
        <v>EFHt_gg_QU_4</v>
      </c>
      <c r="B31" s="5" t="s">
        <v>3795</v>
      </c>
      <c r="C31" s="5" t="s">
        <v>646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8">
        <v>194.27347335888297</v>
      </c>
      <c r="CS31" s="8">
        <v>194.28549018174428</v>
      </c>
      <c r="CT31" s="8">
        <v>196.27253296449354</v>
      </c>
      <c r="CU31" s="8">
        <v>201.09375607275149</v>
      </c>
      <c r="CV31" s="8">
        <v>207.58152675414075</v>
      </c>
      <c r="CW31" s="21">
        <v>213.1040290022554</v>
      </c>
      <c r="CX31" s="165"/>
      <c r="CY31" s="167"/>
      <c r="CZ31" s="167"/>
      <c r="DA31" s="167"/>
      <c r="DB31" s="167"/>
      <c r="DC31" s="167"/>
      <c r="DD31" s="167"/>
      <c r="DE31" s="8"/>
    </row>
    <row r="32" spans="1:109" x14ac:dyDescent="0.2">
      <c r="A32" s="7" t="str">
        <f t="shared" si="0"/>
        <v>EFHt_gg_QU_5</v>
      </c>
      <c r="B32" s="5" t="s">
        <v>3795</v>
      </c>
      <c r="C32" s="5" t="s">
        <v>646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8">
        <v>250.62143656585963</v>
      </c>
      <c r="CS32" s="8">
        <v>250.63805523080305</v>
      </c>
      <c r="CT32" s="8">
        <v>249.50393089525582</v>
      </c>
      <c r="CU32" s="8">
        <v>247.66331802424361</v>
      </c>
      <c r="CV32" s="8">
        <v>250.82192753869944</v>
      </c>
      <c r="CW32" s="21">
        <v>253.55183416650468</v>
      </c>
      <c r="CX32" s="165"/>
      <c r="CY32" s="167"/>
      <c r="CZ32" s="167"/>
      <c r="DA32" s="167"/>
      <c r="DB32" s="167"/>
      <c r="DC32" s="167"/>
      <c r="DD32" s="167"/>
      <c r="DE32" s="8"/>
    </row>
    <row r="33" spans="1:109" x14ac:dyDescent="0.2">
      <c r="A33" s="7" t="str">
        <f t="shared" si="0"/>
        <v>EFHt_gg_QU_6</v>
      </c>
      <c r="B33" s="5" t="s">
        <v>3795</v>
      </c>
      <c r="C33" s="5" t="s">
        <v>646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8">
        <v>215.31428278361989</v>
      </c>
      <c r="CS33" s="8">
        <v>215.57380894611546</v>
      </c>
      <c r="CT33" s="8">
        <v>218.72554918888247</v>
      </c>
      <c r="CU33" s="8">
        <v>223.58434780985135</v>
      </c>
      <c r="CV33" s="8">
        <v>230.7254479650461</v>
      </c>
      <c r="CW33" s="21">
        <v>237.53433687014333</v>
      </c>
      <c r="CX33" s="165"/>
      <c r="CY33" s="167"/>
      <c r="CZ33" s="167"/>
      <c r="DA33" s="167"/>
      <c r="DB33" s="167"/>
      <c r="DC33" s="167"/>
      <c r="DD33" s="167"/>
      <c r="DE33" s="8"/>
    </row>
    <row r="34" spans="1:109" x14ac:dyDescent="0.2">
      <c r="A34" s="7" t="str">
        <f t="shared" si="0"/>
        <v>EFHt_gg_QU_7</v>
      </c>
      <c r="B34" s="5" t="s">
        <v>3795</v>
      </c>
      <c r="C34" s="5" t="s">
        <v>646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8">
        <v>238.47531263382271</v>
      </c>
      <c r="CS34" s="8">
        <v>236.9854825139339</v>
      </c>
      <c r="CT34" s="8">
        <v>238.97941124598265</v>
      </c>
      <c r="CU34" s="8">
        <v>240.92995912902688</v>
      </c>
      <c r="CV34" s="8">
        <v>245.29806180915966</v>
      </c>
      <c r="CW34" s="21">
        <v>247.0619602495637</v>
      </c>
      <c r="CX34" s="165"/>
      <c r="CY34" s="167"/>
      <c r="CZ34" s="167"/>
      <c r="DA34" s="167"/>
      <c r="DB34" s="167"/>
      <c r="DC34" s="167"/>
      <c r="DD34" s="167"/>
      <c r="DE34" s="8"/>
    </row>
    <row r="35" spans="1:109" x14ac:dyDescent="0.2">
      <c r="A35" s="7" t="str">
        <f t="shared" si="0"/>
        <v>EFHt_gg_QU_8</v>
      </c>
      <c r="B35" s="5" t="s">
        <v>3795</v>
      </c>
      <c r="C35" s="5" t="s">
        <v>646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8">
        <v>168.5571445605801</v>
      </c>
      <c r="CS35" s="8">
        <v>170.14584168931404</v>
      </c>
      <c r="CT35" s="8">
        <v>173.91890565799733</v>
      </c>
      <c r="CU35" s="8">
        <v>177.43023552304919</v>
      </c>
      <c r="CV35" s="8">
        <v>181.35255209078244</v>
      </c>
      <c r="CW35" s="21">
        <v>183.47724219510951</v>
      </c>
      <c r="CX35" s="165"/>
      <c r="CY35" s="167"/>
      <c r="CZ35" s="167"/>
      <c r="DA35" s="167"/>
      <c r="DB35" s="167"/>
      <c r="DC35" s="167"/>
      <c r="DD35" s="167"/>
      <c r="DE35" s="8"/>
    </row>
    <row r="36" spans="1:109" x14ac:dyDescent="0.2">
      <c r="A36" s="7" t="str">
        <f t="shared" si="0"/>
        <v>EFHt_gg_QU_9</v>
      </c>
      <c r="B36" s="5" t="s">
        <v>3795</v>
      </c>
      <c r="C36" s="5" t="s">
        <v>646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8">
        <v>323.17423263422393</v>
      </c>
      <c r="CS36" s="8">
        <v>321.27597893882324</v>
      </c>
      <c r="CT36" s="8">
        <v>323.77398995717527</v>
      </c>
      <c r="CU36" s="8">
        <v>335.8617981295119</v>
      </c>
      <c r="CV36" s="8">
        <v>354.52481354428909</v>
      </c>
      <c r="CW36" s="21">
        <v>376.30007765270699</v>
      </c>
      <c r="CX36" s="165"/>
      <c r="CY36" s="167"/>
      <c r="CZ36" s="167"/>
      <c r="DA36" s="167"/>
      <c r="DB36" s="167"/>
      <c r="DC36" s="167"/>
      <c r="DD36" s="167"/>
      <c r="DE36" s="8"/>
    </row>
    <row r="37" spans="1:109" x14ac:dyDescent="0.2">
      <c r="A37" s="7" t="str">
        <f t="shared" si="0"/>
        <v>EFHt_gg_QU_10</v>
      </c>
      <c r="B37" s="5" t="s">
        <v>3795</v>
      </c>
      <c r="C37" s="5" t="s">
        <v>646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8">
        <v>217.29477813317644</v>
      </c>
      <c r="CS37" s="8">
        <v>220.7742954708489</v>
      </c>
      <c r="CT37" s="8">
        <v>224.04248994986915</v>
      </c>
      <c r="CU37" s="8">
        <v>227.08920693066406</v>
      </c>
      <c r="CV37" s="8">
        <v>231.17414359940997</v>
      </c>
      <c r="CW37" s="21">
        <v>237.96863396765451</v>
      </c>
      <c r="CX37" s="165"/>
      <c r="CY37" s="167"/>
      <c r="CZ37" s="167"/>
      <c r="DA37" s="167"/>
      <c r="DB37" s="167"/>
      <c r="DC37" s="167"/>
      <c r="DD37" s="167"/>
      <c r="DE37" s="8"/>
    </row>
    <row r="38" spans="1:109" x14ac:dyDescent="0.2">
      <c r="A38" s="7" t="str">
        <f t="shared" si="0"/>
        <v>EFHt_gg_QU_11</v>
      </c>
      <c r="B38" s="5" t="s">
        <v>3795</v>
      </c>
      <c r="C38" s="5" t="s">
        <v>646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8">
        <v>173.38375419139447</v>
      </c>
      <c r="CS38" s="8">
        <v>173.91027331401077</v>
      </c>
      <c r="CT38" s="8">
        <v>176.00471965252302</v>
      </c>
      <c r="CU38" s="8">
        <v>179.09364429457551</v>
      </c>
      <c r="CV38" s="8">
        <v>181.59282632716827</v>
      </c>
      <c r="CW38" s="21">
        <v>183.08865534141293</v>
      </c>
      <c r="CX38" s="165"/>
      <c r="CY38" s="167"/>
      <c r="CZ38" s="167"/>
      <c r="DA38" s="167"/>
      <c r="DB38" s="167"/>
      <c r="DC38" s="167"/>
      <c r="DD38" s="167"/>
      <c r="DE38" s="8"/>
    </row>
    <row r="39" spans="1:109" x14ac:dyDescent="0.2">
      <c r="A39" s="7" t="str">
        <f t="shared" si="0"/>
        <v>EFHt_gg_QU_12</v>
      </c>
      <c r="B39" s="5" t="s">
        <v>3795</v>
      </c>
      <c r="C39" s="5" t="s">
        <v>646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8">
        <v>250.21485561571467</v>
      </c>
      <c r="CS39" s="8">
        <v>251.75378768428183</v>
      </c>
      <c r="CT39" s="8">
        <v>253.75442827274696</v>
      </c>
      <c r="CU39" s="8">
        <v>261.13198013893265</v>
      </c>
      <c r="CV39" s="8">
        <v>267.22321137572857</v>
      </c>
      <c r="CW39" s="21">
        <v>270.48741688417778</v>
      </c>
      <c r="CX39" s="165"/>
      <c r="CY39" s="167"/>
      <c r="CZ39" s="167"/>
      <c r="DA39" s="167"/>
      <c r="DB39" s="167"/>
      <c r="DC39" s="167"/>
      <c r="DD39" s="167"/>
      <c r="DE39" s="8"/>
    </row>
    <row r="40" spans="1:109" x14ac:dyDescent="0.2">
      <c r="A40" s="7" t="str">
        <f t="shared" si="0"/>
        <v>EFHt_gg_QU_13</v>
      </c>
      <c r="B40" s="5" t="s">
        <v>3795</v>
      </c>
      <c r="C40" s="5" t="s">
        <v>646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8">
        <v>189.18608300558671</v>
      </c>
      <c r="CS40" s="8">
        <v>187.69018993619929</v>
      </c>
      <c r="CT40" s="8">
        <v>188.29801205806075</v>
      </c>
      <c r="CU40" s="8">
        <v>189.26994034465281</v>
      </c>
      <c r="CV40" s="8">
        <v>191.13179112069375</v>
      </c>
      <c r="CW40" s="21">
        <v>191.27678591053638</v>
      </c>
      <c r="CX40" s="165"/>
      <c r="CY40" s="167"/>
      <c r="CZ40" s="167"/>
      <c r="DA40" s="167"/>
      <c r="DB40" s="167"/>
      <c r="DC40" s="167"/>
      <c r="DD40" s="167"/>
      <c r="DE40" s="8"/>
    </row>
    <row r="41" spans="1:109" x14ac:dyDescent="0.2">
      <c r="A41" s="7" t="str">
        <f t="shared" si="0"/>
        <v>EFHt_gg_QU_14</v>
      </c>
      <c r="B41" s="5" t="s">
        <v>3795</v>
      </c>
      <c r="C41" s="5" t="s">
        <v>646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8">
        <v>193.13687059830832</v>
      </c>
      <c r="CS41" s="8">
        <v>197.52205077404483</v>
      </c>
      <c r="CT41" s="8">
        <v>203.70253528756334</v>
      </c>
      <c r="CU41" s="8">
        <v>207.41377968266968</v>
      </c>
      <c r="CV41" s="8">
        <v>211.34002419651802</v>
      </c>
      <c r="CW41" s="21">
        <v>212.42610748223743</v>
      </c>
      <c r="CX41" s="165"/>
      <c r="CY41" s="167"/>
      <c r="CZ41" s="167"/>
      <c r="DA41" s="167"/>
      <c r="DB41" s="167"/>
      <c r="DC41" s="167"/>
      <c r="DD41" s="167"/>
      <c r="DE41" s="8"/>
    </row>
    <row r="42" spans="1:109" x14ac:dyDescent="0.2">
      <c r="A42" s="7" t="str">
        <f t="shared" si="0"/>
        <v>EFHt_gg_QU_15</v>
      </c>
      <c r="B42" s="5" t="s">
        <v>3795</v>
      </c>
      <c r="C42" s="5" t="s">
        <v>646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8">
        <v>189.8088790351301</v>
      </c>
      <c r="CS42" s="8">
        <v>193.10610639443948</v>
      </c>
      <c r="CT42" s="8">
        <v>197.96683043795144</v>
      </c>
      <c r="CU42" s="8">
        <v>203.62698096327537</v>
      </c>
      <c r="CV42" s="8">
        <v>208.89969697266051</v>
      </c>
      <c r="CW42" s="21">
        <v>212.27165606956612</v>
      </c>
      <c r="CX42" s="165"/>
      <c r="CY42" s="167"/>
      <c r="CZ42" s="167"/>
      <c r="DA42" s="167"/>
      <c r="DB42" s="167"/>
      <c r="DC42" s="167"/>
      <c r="DD42" s="167"/>
      <c r="DE42" s="8"/>
    </row>
    <row r="43" spans="1:109" x14ac:dyDescent="0.2">
      <c r="A43" s="7" t="str">
        <f t="shared" si="0"/>
        <v>EFHt_gg_QU_16</v>
      </c>
      <c r="B43" s="5" t="s">
        <v>3795</v>
      </c>
      <c r="C43" s="5" t="s">
        <v>646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8">
        <v>213.84332139955006</v>
      </c>
      <c r="CS43" s="8">
        <v>219.40072306449915</v>
      </c>
      <c r="CT43" s="8">
        <v>224.3375854034025</v>
      </c>
      <c r="CU43" s="8">
        <v>227.78206242220563</v>
      </c>
      <c r="CV43" s="8">
        <v>229.82571186218789</v>
      </c>
      <c r="CW43" s="21">
        <v>230.63384186298958</v>
      </c>
      <c r="CX43" s="165"/>
      <c r="CY43" s="167"/>
      <c r="CZ43" s="167"/>
      <c r="DA43" s="167"/>
      <c r="DB43" s="167"/>
      <c r="DC43" s="167"/>
      <c r="DD43" s="167"/>
      <c r="DE43" s="8"/>
    </row>
    <row r="44" spans="1:109" x14ac:dyDescent="0.2">
      <c r="A44" s="7" t="str">
        <f t="shared" si="0"/>
        <v>EFHt_gg_QU_17</v>
      </c>
      <c r="B44" s="5" t="s">
        <v>3795</v>
      </c>
      <c r="C44" s="5" t="s">
        <v>646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8">
        <v>208.70994958579777</v>
      </c>
      <c r="CS44" s="8">
        <v>210.39366179738406</v>
      </c>
      <c r="CT44" s="8">
        <v>215.8710381179302</v>
      </c>
      <c r="CU44" s="8">
        <v>219.41779382353465</v>
      </c>
      <c r="CV44" s="8">
        <v>221.03874944091822</v>
      </c>
      <c r="CW44" s="21">
        <v>219.68178553360076</v>
      </c>
      <c r="CX44" s="165"/>
      <c r="CY44" s="167"/>
      <c r="CZ44" s="167"/>
      <c r="DA44" s="167"/>
      <c r="DB44" s="167"/>
      <c r="DC44" s="167"/>
      <c r="DD44" s="167"/>
      <c r="DE44" s="8"/>
    </row>
    <row r="45" spans="1:109" x14ac:dyDescent="0.2">
      <c r="A45" s="7" t="str">
        <f t="shared" si="0"/>
        <v>EFHt_gg_QU_18</v>
      </c>
      <c r="B45" s="5" t="s">
        <v>3795</v>
      </c>
      <c r="C45" s="5" t="s">
        <v>646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8">
        <v>181.59031467653722</v>
      </c>
      <c r="CS45" s="8">
        <v>183.01433722708612</v>
      </c>
      <c r="CT45" s="8">
        <v>185.13778783898604</v>
      </c>
      <c r="CU45" s="8">
        <v>187.30841327819061</v>
      </c>
      <c r="CV45" s="8">
        <v>191.80682161578193</v>
      </c>
      <c r="CW45" s="21">
        <v>197.60661894670653</v>
      </c>
      <c r="CX45" s="165"/>
      <c r="CY45" s="167"/>
      <c r="CZ45" s="167"/>
      <c r="DA45" s="167"/>
      <c r="DB45" s="167"/>
      <c r="DC45" s="167"/>
      <c r="DD45" s="167"/>
      <c r="DE45" s="8"/>
    </row>
    <row r="46" spans="1:109" x14ac:dyDescent="0.2">
      <c r="A46" s="7" t="str">
        <f t="shared" si="0"/>
        <v>EFHt_gg_QU_19</v>
      </c>
      <c r="B46" s="5" t="s">
        <v>3795</v>
      </c>
      <c r="C46" s="5" t="s">
        <v>646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8">
        <v>191.40437789422856</v>
      </c>
      <c r="CS46" s="8">
        <v>191.94600513429373</v>
      </c>
      <c r="CT46" s="8">
        <v>193.46272557396097</v>
      </c>
      <c r="CU46" s="8">
        <v>194.22078171695111</v>
      </c>
      <c r="CV46" s="8">
        <v>196.0018048143298</v>
      </c>
      <c r="CW46" s="21">
        <v>197.93199838328593</v>
      </c>
      <c r="CX46" s="165"/>
      <c r="CY46" s="167"/>
      <c r="CZ46" s="167"/>
      <c r="DA46" s="167"/>
      <c r="DB46" s="167"/>
      <c r="DC46" s="167"/>
      <c r="DD46" s="167"/>
      <c r="DE46" s="8"/>
    </row>
    <row r="47" spans="1:109" x14ac:dyDescent="0.2">
      <c r="A47" s="7" t="str">
        <f t="shared" si="0"/>
        <v>EFHt_gg_QU_20</v>
      </c>
      <c r="B47" s="5" t="s">
        <v>3795</v>
      </c>
      <c r="C47" s="5" t="s">
        <v>646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8">
        <v>205.70971045154707</v>
      </c>
      <c r="CS47" s="8">
        <v>206.74104132662214</v>
      </c>
      <c r="CT47" s="8">
        <v>211.50680628458409</v>
      </c>
      <c r="CU47" s="8">
        <v>214.959555005976</v>
      </c>
      <c r="CV47" s="8">
        <v>217.89647073864475</v>
      </c>
      <c r="CW47" s="21">
        <v>219.1323750955747</v>
      </c>
      <c r="CX47" s="165"/>
      <c r="CY47" s="167"/>
      <c r="CZ47" s="167"/>
      <c r="DA47" s="167"/>
      <c r="DB47" s="167"/>
      <c r="DC47" s="167"/>
      <c r="DD47" s="167"/>
      <c r="DE47" s="8"/>
    </row>
    <row r="48" spans="1:109" x14ac:dyDescent="0.2">
      <c r="A48" s="7" t="str">
        <f t="shared" si="0"/>
        <v>EFHt_gg_QU_21</v>
      </c>
      <c r="B48" s="5" t="s">
        <v>3795</v>
      </c>
      <c r="C48" s="5" t="s">
        <v>646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8">
        <v>176.32879828413971</v>
      </c>
      <c r="CS48" s="8">
        <v>178.89318194835747</v>
      </c>
      <c r="CT48" s="8">
        <v>183.46726832299905</v>
      </c>
      <c r="CU48" s="8">
        <v>186.43984879149335</v>
      </c>
      <c r="CV48" s="8">
        <v>187.96989644121899</v>
      </c>
      <c r="CW48" s="21">
        <v>187.58878140391681</v>
      </c>
      <c r="CX48" s="165"/>
      <c r="CY48" s="167"/>
      <c r="CZ48" s="167"/>
      <c r="DA48" s="167"/>
      <c r="DB48" s="167"/>
      <c r="DC48" s="167"/>
      <c r="DD48" s="167"/>
      <c r="DE48" s="8"/>
    </row>
    <row r="49" spans="1:109" x14ac:dyDescent="0.2">
      <c r="A49" s="7" t="str">
        <f t="shared" si="0"/>
        <v>EFHt_gg_QU_22</v>
      </c>
      <c r="B49" s="5" t="s">
        <v>3795</v>
      </c>
      <c r="C49" s="5" t="s">
        <v>646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8">
        <v>267.47290113368695</v>
      </c>
      <c r="CS49" s="8">
        <v>268.58294443243318</v>
      </c>
      <c r="CT49" s="8">
        <v>270.7707377031706</v>
      </c>
      <c r="CU49" s="8">
        <v>274.5630036831306</v>
      </c>
      <c r="CV49" s="8">
        <v>278.83332705937619</v>
      </c>
      <c r="CW49" s="21">
        <v>284.21507691558759</v>
      </c>
      <c r="CX49" s="165"/>
      <c r="CY49" s="167"/>
      <c r="CZ49" s="167"/>
      <c r="DA49" s="167"/>
      <c r="DB49" s="167"/>
      <c r="DC49" s="167"/>
      <c r="DD49" s="167"/>
      <c r="DE49" s="8"/>
    </row>
    <row r="50" spans="1:109" x14ac:dyDescent="0.2">
      <c r="A50" s="7" t="str">
        <f t="shared" si="0"/>
        <v>EFHt_gg_QU_23</v>
      </c>
      <c r="B50" s="5" t="s">
        <v>3795</v>
      </c>
      <c r="C50" s="5" t="s">
        <v>646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8">
        <v>215.93032246491558</v>
      </c>
      <c r="CS50" s="8">
        <v>218.01975562019263</v>
      </c>
      <c r="CT50" s="8">
        <v>220.86612397622443</v>
      </c>
      <c r="CU50" s="8">
        <v>224.35186805871831</v>
      </c>
      <c r="CV50" s="8">
        <v>229.76702769127277</v>
      </c>
      <c r="CW50" s="21">
        <v>237.21966521281271</v>
      </c>
      <c r="CX50" s="165"/>
      <c r="CY50" s="167"/>
      <c r="CZ50" s="167"/>
      <c r="DA50" s="167"/>
      <c r="DB50" s="167"/>
      <c r="DC50" s="167"/>
      <c r="DD50" s="167"/>
      <c r="DE50" s="8"/>
    </row>
    <row r="51" spans="1:109" x14ac:dyDescent="0.2">
      <c r="A51" s="7" t="str">
        <f t="shared" si="0"/>
        <v>EFHt_gg_QU_24</v>
      </c>
      <c r="B51" s="5" t="s">
        <v>3795</v>
      </c>
      <c r="C51" s="5" t="s">
        <v>646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8">
        <v>216.98856727721068</v>
      </c>
      <c r="CS51" s="8">
        <v>218.22485994677126</v>
      </c>
      <c r="CT51" s="8">
        <v>219.98726441103875</v>
      </c>
      <c r="CU51" s="8">
        <v>221.56468281704511</v>
      </c>
      <c r="CV51" s="8">
        <v>222.97275263849579</v>
      </c>
      <c r="CW51" s="21">
        <v>224.42589313338081</v>
      </c>
      <c r="CX51" s="165"/>
      <c r="CY51" s="167"/>
      <c r="CZ51" s="167"/>
      <c r="DA51" s="167"/>
      <c r="DB51" s="167"/>
      <c r="DC51" s="167"/>
      <c r="DD51" s="167"/>
      <c r="DE51" s="8"/>
    </row>
    <row r="52" spans="1:109" x14ac:dyDescent="0.2">
      <c r="A52" s="7" t="str">
        <f t="shared" si="0"/>
        <v>EFHt_gg_QU_25</v>
      </c>
      <c r="B52" s="5" t="s">
        <v>3795</v>
      </c>
      <c r="C52" s="5" t="s">
        <v>646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8">
        <v>292.1703195867255</v>
      </c>
      <c r="CS52" s="8">
        <v>299.39237733025095</v>
      </c>
      <c r="CT52" s="8">
        <v>300.01005802801313</v>
      </c>
      <c r="CU52" s="8">
        <v>303.87407758213715</v>
      </c>
      <c r="CV52" s="8">
        <v>301.46026172941419</v>
      </c>
      <c r="CW52" s="21">
        <v>299.31385437382392</v>
      </c>
      <c r="CX52" s="165"/>
      <c r="CY52" s="167"/>
      <c r="CZ52" s="167"/>
      <c r="DA52" s="167"/>
      <c r="DB52" s="167"/>
      <c r="DC52" s="167"/>
      <c r="DD52" s="167"/>
      <c r="DE52" s="8"/>
    </row>
    <row r="53" spans="1:109" x14ac:dyDescent="0.2">
      <c r="A53" s="7" t="str">
        <f t="shared" si="0"/>
        <v>EFHt_gg_QU_26</v>
      </c>
      <c r="B53" s="5" t="s">
        <v>3795</v>
      </c>
      <c r="C53" s="5" t="s">
        <v>646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8">
        <v>170.9531301166443</v>
      </c>
      <c r="CS53" s="8">
        <v>175.40914569213885</v>
      </c>
      <c r="CT53" s="8">
        <v>179.28546894868842</v>
      </c>
      <c r="CU53" s="8">
        <v>182.58331555948666</v>
      </c>
      <c r="CV53" s="8">
        <v>184.97577888678953</v>
      </c>
      <c r="CW53" s="21">
        <v>189.76210035495529</v>
      </c>
      <c r="CX53" s="165"/>
      <c r="CY53" s="167"/>
      <c r="CZ53" s="167"/>
      <c r="DA53" s="167"/>
      <c r="DB53" s="167"/>
      <c r="DC53" s="167"/>
      <c r="DD53" s="167"/>
      <c r="DE53" s="8"/>
    </row>
    <row r="54" spans="1:109" x14ac:dyDescent="0.2">
      <c r="A54" s="7" t="str">
        <f t="shared" si="0"/>
        <v>EFHm_gg_QU_1</v>
      </c>
      <c r="B54" s="5" t="s">
        <v>575</v>
      </c>
      <c r="C54" s="5" t="s">
        <v>646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8">
        <v>251.58061646006331</v>
      </c>
      <c r="CS54" s="8">
        <v>252.13538629704112</v>
      </c>
      <c r="CT54" s="8">
        <v>253.59012351709558</v>
      </c>
      <c r="CU54" s="8">
        <v>255.1671472621928</v>
      </c>
      <c r="CV54" s="8">
        <v>256.51589828848188</v>
      </c>
      <c r="CW54" s="21">
        <v>254.49121237499756</v>
      </c>
      <c r="CX54" s="165"/>
      <c r="CY54" s="167"/>
      <c r="CZ54" s="167"/>
      <c r="DA54" s="167"/>
      <c r="DB54" s="167"/>
      <c r="DC54" s="167"/>
      <c r="DD54" s="167"/>
      <c r="DE54" s="8"/>
    </row>
    <row r="55" spans="1:109" x14ac:dyDescent="0.2">
      <c r="A55" s="7" t="str">
        <f t="shared" si="0"/>
        <v>EFHm_gg_QU_2</v>
      </c>
      <c r="B55" s="5" t="s">
        <v>575</v>
      </c>
      <c r="C55" s="5" t="s">
        <v>646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8">
        <v>189.58791258891173</v>
      </c>
      <c r="CS55" s="8">
        <v>190.85542770435327</v>
      </c>
      <c r="CT55" s="8">
        <v>193.88765879661676</v>
      </c>
      <c r="CU55" s="8">
        <v>196.44474271169261</v>
      </c>
      <c r="CV55" s="8">
        <v>199.2537125243316</v>
      </c>
      <c r="CW55" s="21">
        <v>200.86653809181604</v>
      </c>
      <c r="CX55" s="165"/>
      <c r="CY55" s="167"/>
      <c r="CZ55" s="167"/>
      <c r="DA55" s="167"/>
      <c r="DB55" s="167"/>
      <c r="DC55" s="167"/>
      <c r="DD55" s="167"/>
      <c r="DE55" s="8"/>
    </row>
    <row r="56" spans="1:109" x14ac:dyDescent="0.2">
      <c r="A56" s="7" t="str">
        <f t="shared" si="0"/>
        <v>EFHm_gg_QU_3</v>
      </c>
      <c r="B56" s="5" t="s">
        <v>575</v>
      </c>
      <c r="C56" s="5" t="s">
        <v>646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8">
        <v>215.86350253000037</v>
      </c>
      <c r="CS56" s="8">
        <v>216.61445992602901</v>
      </c>
      <c r="CT56" s="8">
        <v>218.75328128857336</v>
      </c>
      <c r="CU56" s="8">
        <v>218.53248970822446</v>
      </c>
      <c r="CV56" s="8">
        <v>220.49146262408189</v>
      </c>
      <c r="CW56" s="21">
        <v>220.8583036128868</v>
      </c>
      <c r="CX56" s="165"/>
      <c r="CY56" s="167"/>
      <c r="CZ56" s="167"/>
      <c r="DA56" s="167"/>
      <c r="DB56" s="167"/>
      <c r="DC56" s="167"/>
      <c r="DD56" s="167"/>
      <c r="DE56" s="8"/>
    </row>
    <row r="57" spans="1:109" x14ac:dyDescent="0.2">
      <c r="A57" s="7" t="str">
        <f t="shared" si="0"/>
        <v>EFHm_gg_QU_4</v>
      </c>
      <c r="B57" s="5" t="s">
        <v>575</v>
      </c>
      <c r="C57" s="5" t="s">
        <v>646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8">
        <v>189.65995280182722</v>
      </c>
      <c r="CS57" s="8">
        <v>190.05686578652481</v>
      </c>
      <c r="CT57" s="8">
        <v>192.51088778262908</v>
      </c>
      <c r="CU57" s="8">
        <v>197.59113080070043</v>
      </c>
      <c r="CV57" s="8">
        <v>203.20524719240845</v>
      </c>
      <c r="CW57" s="21">
        <v>206.75286377295157</v>
      </c>
      <c r="CX57" s="165"/>
      <c r="CY57" s="167"/>
      <c r="CZ57" s="167"/>
      <c r="DA57" s="167"/>
      <c r="DB57" s="167"/>
      <c r="DC57" s="167"/>
      <c r="DD57" s="167"/>
      <c r="DE57" s="8"/>
    </row>
    <row r="58" spans="1:109" x14ac:dyDescent="0.2">
      <c r="A58" s="7" t="str">
        <f t="shared" si="0"/>
        <v>EFHm_gg_QU_5</v>
      </c>
      <c r="B58" s="5" t="s">
        <v>575</v>
      </c>
      <c r="C58" s="5" t="s">
        <v>646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8">
        <v>242.45292591183374</v>
      </c>
      <c r="CS58" s="8">
        <v>243.18754478126118</v>
      </c>
      <c r="CT58" s="8">
        <v>243.70450731793548</v>
      </c>
      <c r="CU58" s="8">
        <v>242.76847483189627</v>
      </c>
      <c r="CV58" s="8">
        <v>244.91706254759288</v>
      </c>
      <c r="CW58" s="21">
        <v>245.00807275080106</v>
      </c>
      <c r="CX58" s="165"/>
      <c r="CY58" s="167"/>
      <c r="CZ58" s="167"/>
      <c r="DA58" s="167"/>
      <c r="DB58" s="167"/>
      <c r="DC58" s="167"/>
      <c r="DD58" s="167"/>
      <c r="DE58" s="8"/>
    </row>
    <row r="59" spans="1:109" x14ac:dyDescent="0.2">
      <c r="A59" s="7" t="str">
        <f t="shared" si="0"/>
        <v>EFHm_gg_QU_6</v>
      </c>
      <c r="B59" s="5" t="s">
        <v>575</v>
      </c>
      <c r="C59" s="5" t="s">
        <v>646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8">
        <v>209.61363798024209</v>
      </c>
      <c r="CS59" s="8">
        <v>210.33771345301068</v>
      </c>
      <c r="CT59" s="8">
        <v>214.095170075504</v>
      </c>
      <c r="CU59" s="8">
        <v>219.35020936243507</v>
      </c>
      <c r="CV59" s="8">
        <v>225.59045140474845</v>
      </c>
      <c r="CW59" s="21">
        <v>230.27420315959205</v>
      </c>
      <c r="CX59" s="165"/>
      <c r="CY59" s="167"/>
      <c r="CZ59" s="167"/>
      <c r="DA59" s="167"/>
      <c r="DB59" s="167"/>
      <c r="DC59" s="167"/>
      <c r="DD59" s="167"/>
      <c r="DE59" s="8"/>
    </row>
    <row r="60" spans="1:109" x14ac:dyDescent="0.2">
      <c r="A60" s="7" t="str">
        <f t="shared" si="0"/>
        <v>EFHm_gg_QU_7</v>
      </c>
      <c r="B60" s="5" t="s">
        <v>575</v>
      </c>
      <c r="C60" s="5" t="s">
        <v>646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8">
        <v>232.25119270225275</v>
      </c>
      <c r="CS60" s="8">
        <v>231.23110818231885</v>
      </c>
      <c r="CT60" s="8">
        <v>233.93672766854084</v>
      </c>
      <c r="CU60" s="8">
        <v>236.4557238476892</v>
      </c>
      <c r="CV60" s="8">
        <v>239.87800605487629</v>
      </c>
      <c r="CW60" s="21">
        <v>239.3645428940828</v>
      </c>
      <c r="CX60" s="165"/>
      <c r="CY60" s="167"/>
      <c r="CZ60" s="167"/>
      <c r="DA60" s="167"/>
      <c r="DB60" s="167"/>
      <c r="DC60" s="167"/>
      <c r="DD60" s="167"/>
      <c r="DE60" s="8"/>
    </row>
    <row r="61" spans="1:109" x14ac:dyDescent="0.2">
      <c r="A61" s="7" t="str">
        <f t="shared" si="0"/>
        <v>EFHm_gg_QU_8</v>
      </c>
      <c r="B61" s="5" t="s">
        <v>575</v>
      </c>
      <c r="C61" s="5" t="s">
        <v>646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8">
        <v>165.14872546110928</v>
      </c>
      <c r="CS61" s="8">
        <v>166.94517851424553</v>
      </c>
      <c r="CT61" s="8">
        <v>171.12409943536321</v>
      </c>
      <c r="CU61" s="8">
        <v>174.90243446681356</v>
      </c>
      <c r="CV61" s="8">
        <v>178.16041813560562</v>
      </c>
      <c r="CW61" s="21">
        <v>178.66269638633864</v>
      </c>
      <c r="CX61" s="165"/>
      <c r="CY61" s="167"/>
      <c r="CZ61" s="167"/>
      <c r="DA61" s="167"/>
      <c r="DB61" s="167"/>
      <c r="DC61" s="167"/>
      <c r="DD61" s="167"/>
      <c r="DE61" s="8"/>
    </row>
    <row r="62" spans="1:109" x14ac:dyDescent="0.2">
      <c r="A62" s="7" t="str">
        <f t="shared" si="0"/>
        <v>EFHm_gg_QU_9</v>
      </c>
      <c r="B62" s="5" t="s">
        <v>575</v>
      </c>
      <c r="C62" s="5" t="s">
        <v>646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8">
        <v>316.09096846376968</v>
      </c>
      <c r="CS62" s="8">
        <v>314.94476679825226</v>
      </c>
      <c r="CT62" s="8">
        <v>318.65296795565843</v>
      </c>
      <c r="CU62" s="8">
        <v>331.5582051275066</v>
      </c>
      <c r="CV62" s="8">
        <v>348.88135313418769</v>
      </c>
      <c r="CW62" s="21">
        <v>367.48875106898669</v>
      </c>
      <c r="CX62" s="165"/>
      <c r="CY62" s="167"/>
      <c r="CZ62" s="167"/>
      <c r="DA62" s="167"/>
      <c r="DB62" s="167"/>
      <c r="DC62" s="167"/>
      <c r="DD62" s="167"/>
      <c r="DE62" s="8"/>
    </row>
    <row r="63" spans="1:109" x14ac:dyDescent="0.2">
      <c r="A63" s="7" t="str">
        <f t="shared" si="0"/>
        <v>EFHm_gg_QU_10</v>
      </c>
      <c r="B63" s="5" t="s">
        <v>575</v>
      </c>
      <c r="C63" s="5" t="s">
        <v>646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8">
        <v>212.42855687443725</v>
      </c>
      <c r="CS63" s="8">
        <v>216.33344031756556</v>
      </c>
      <c r="CT63" s="8">
        <v>220.22061845330322</v>
      </c>
      <c r="CU63" s="8">
        <v>223.56241757772139</v>
      </c>
      <c r="CV63" s="8">
        <v>226.74529073663223</v>
      </c>
      <c r="CW63" s="21">
        <v>231.41201943586381</v>
      </c>
      <c r="CX63" s="165"/>
      <c r="CY63" s="167"/>
      <c r="CZ63" s="167"/>
      <c r="DA63" s="167"/>
      <c r="DB63" s="167"/>
      <c r="DC63" s="167"/>
      <c r="DD63" s="167"/>
      <c r="DE63" s="8"/>
    </row>
    <row r="64" spans="1:109" x14ac:dyDescent="0.2">
      <c r="A64" s="7" t="str">
        <f t="shared" si="0"/>
        <v>EFHm_gg_QU_11</v>
      </c>
      <c r="B64" s="5" t="s">
        <v>575</v>
      </c>
      <c r="C64" s="5" t="s">
        <v>646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8">
        <v>169.60331651562282</v>
      </c>
      <c r="CS64" s="8">
        <v>170.51352970952513</v>
      </c>
      <c r="CT64" s="8">
        <v>173.078575653375</v>
      </c>
      <c r="CU64" s="8">
        <v>176.38699207032343</v>
      </c>
      <c r="CV64" s="8">
        <v>178.11236161656859</v>
      </c>
      <c r="CW64" s="21">
        <v>177.92462310740527</v>
      </c>
      <c r="CX64" s="165"/>
      <c r="CY64" s="167"/>
      <c r="CZ64" s="167"/>
      <c r="DA64" s="167"/>
      <c r="DB64" s="167"/>
      <c r="DC64" s="167"/>
      <c r="DD64" s="167"/>
      <c r="DE64" s="8"/>
    </row>
    <row r="65" spans="1:109" x14ac:dyDescent="0.2">
      <c r="A65" s="7" t="str">
        <f t="shared" si="0"/>
        <v>EFHm_gg_QU_12</v>
      </c>
      <c r="B65" s="5" t="s">
        <v>575</v>
      </c>
      <c r="C65" s="5" t="s">
        <v>646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8">
        <v>242.48907054181572</v>
      </c>
      <c r="CS65" s="8">
        <v>244.26001218621209</v>
      </c>
      <c r="CT65" s="8">
        <v>246.97368818933106</v>
      </c>
      <c r="CU65" s="8">
        <v>254.90014084388591</v>
      </c>
      <c r="CV65" s="8">
        <v>260.23586354206128</v>
      </c>
      <c r="CW65" s="21">
        <v>261.41711367528501</v>
      </c>
      <c r="CX65" s="165"/>
      <c r="CY65" s="167"/>
      <c r="CZ65" s="167"/>
      <c r="DA65" s="167"/>
      <c r="DB65" s="167"/>
      <c r="DC65" s="167"/>
      <c r="DD65" s="167"/>
      <c r="DE65" s="8"/>
    </row>
    <row r="66" spans="1:109" x14ac:dyDescent="0.2">
      <c r="A66" s="7" t="str">
        <f t="shared" ref="A66:A129" si="1">CONCATENATE(B66,"_",C66,"_",D66)</f>
        <v>EFHm_gg_QU_13</v>
      </c>
      <c r="B66" s="5" t="s">
        <v>575</v>
      </c>
      <c r="C66" s="5" t="s">
        <v>646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8">
        <v>187.62324439757049</v>
      </c>
      <c r="CS66" s="8">
        <v>186.66699062838688</v>
      </c>
      <c r="CT66" s="8">
        <v>187.63502985969879</v>
      </c>
      <c r="CU66" s="8">
        <v>188.34113648987577</v>
      </c>
      <c r="CV66" s="8">
        <v>189.48629983048258</v>
      </c>
      <c r="CW66" s="21">
        <v>188.42077830519105</v>
      </c>
      <c r="CX66" s="165"/>
      <c r="CY66" s="167"/>
      <c r="CZ66" s="167"/>
      <c r="DA66" s="167"/>
      <c r="DB66" s="167"/>
      <c r="DC66" s="167"/>
      <c r="DD66" s="167"/>
      <c r="DE66" s="8"/>
    </row>
    <row r="67" spans="1:109" x14ac:dyDescent="0.2">
      <c r="A67" s="7" t="str">
        <f t="shared" si="1"/>
        <v>EFHm_gg_QU_14</v>
      </c>
      <c r="B67" s="5" t="s">
        <v>575</v>
      </c>
      <c r="C67" s="5" t="s">
        <v>646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8">
        <v>189.8825219200028</v>
      </c>
      <c r="CS67" s="8">
        <v>194.45385332427171</v>
      </c>
      <c r="CT67" s="8">
        <v>200.91815633955071</v>
      </c>
      <c r="CU67" s="8">
        <v>204.65131858566747</v>
      </c>
      <c r="CV67" s="8">
        <v>207.80241431981062</v>
      </c>
      <c r="CW67" s="21">
        <v>207.11134374716033</v>
      </c>
      <c r="CX67" s="165"/>
      <c r="CY67" s="167"/>
      <c r="CZ67" s="167"/>
      <c r="DA67" s="167"/>
      <c r="DB67" s="167"/>
      <c r="DC67" s="167"/>
      <c r="DD67" s="167"/>
      <c r="DE67" s="8"/>
    </row>
    <row r="68" spans="1:109" x14ac:dyDescent="0.2">
      <c r="A68" s="7" t="str">
        <f t="shared" si="1"/>
        <v>EFHm_gg_QU_15</v>
      </c>
      <c r="B68" s="5" t="s">
        <v>575</v>
      </c>
      <c r="C68" s="5" t="s">
        <v>646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8">
        <v>185.65938825526905</v>
      </c>
      <c r="CS68" s="8">
        <v>189.18212647495523</v>
      </c>
      <c r="CT68" s="8">
        <v>194.78397238860671</v>
      </c>
      <c r="CU68" s="8">
        <v>200.93625621032973</v>
      </c>
      <c r="CV68" s="8">
        <v>205.50152150259305</v>
      </c>
      <c r="CW68" s="21">
        <v>206.91646090552123</v>
      </c>
      <c r="CX68" s="165"/>
      <c r="CY68" s="167"/>
      <c r="CZ68" s="167"/>
      <c r="DA68" s="167"/>
      <c r="DB68" s="167"/>
      <c r="DC68" s="167"/>
      <c r="DD68" s="167"/>
      <c r="DE68" s="8"/>
    </row>
    <row r="69" spans="1:109" x14ac:dyDescent="0.2">
      <c r="A69" s="7" t="str">
        <f t="shared" si="1"/>
        <v>EFHm_gg_QU_16</v>
      </c>
      <c r="B69" s="5" t="s">
        <v>575</v>
      </c>
      <c r="C69" s="5" t="s">
        <v>646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8">
        <v>208.800889864813</v>
      </c>
      <c r="CS69" s="8">
        <v>214.71456949921708</v>
      </c>
      <c r="CT69" s="8">
        <v>220.25262580985728</v>
      </c>
      <c r="CU69" s="8">
        <v>224.08871461595049</v>
      </c>
      <c r="CV69" s="8">
        <v>225.35112671405281</v>
      </c>
      <c r="CW69" s="21">
        <v>224.21150232019875</v>
      </c>
      <c r="CX69" s="165"/>
      <c r="CY69" s="167"/>
      <c r="CZ69" s="167"/>
      <c r="DA69" s="167"/>
      <c r="DB69" s="167"/>
      <c r="DC69" s="167"/>
      <c r="DD69" s="167"/>
      <c r="DE69" s="8"/>
    </row>
    <row r="70" spans="1:109" x14ac:dyDescent="0.2">
      <c r="A70" s="7" t="str">
        <f t="shared" si="1"/>
        <v>EFHm_gg_QU_17</v>
      </c>
      <c r="B70" s="5" t="s">
        <v>575</v>
      </c>
      <c r="C70" s="5" t="s">
        <v>646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8">
        <v>203.91632206813884</v>
      </c>
      <c r="CS70" s="8">
        <v>206.13347091185815</v>
      </c>
      <c r="CT70" s="8">
        <v>212.44055077723124</v>
      </c>
      <c r="CU70" s="8">
        <v>216.59252874998546</v>
      </c>
      <c r="CV70" s="8">
        <v>217.61850774899744</v>
      </c>
      <c r="CW70" s="21">
        <v>214.52949703122971</v>
      </c>
      <c r="CX70" s="165"/>
      <c r="CY70" s="167"/>
      <c r="CZ70" s="167"/>
      <c r="DA70" s="167"/>
      <c r="DB70" s="167"/>
      <c r="DC70" s="167"/>
      <c r="DD70" s="167"/>
      <c r="DE70" s="8"/>
    </row>
    <row r="71" spans="1:109" x14ac:dyDescent="0.2">
      <c r="A71" s="7" t="str">
        <f t="shared" si="1"/>
        <v>EFHm_gg_QU_18</v>
      </c>
      <c r="B71" s="5" t="s">
        <v>575</v>
      </c>
      <c r="C71" s="5" t="s">
        <v>646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8">
        <v>177.47283627004731</v>
      </c>
      <c r="CS71" s="8">
        <v>179.12603182083799</v>
      </c>
      <c r="CT71" s="8">
        <v>181.6236624075666</v>
      </c>
      <c r="CU71" s="8">
        <v>184.00421284339521</v>
      </c>
      <c r="CV71" s="8">
        <v>187.69546167028383</v>
      </c>
      <c r="CW71" s="21">
        <v>191.65539942833146</v>
      </c>
      <c r="CX71" s="165"/>
      <c r="CY71" s="167"/>
      <c r="CZ71" s="167"/>
      <c r="DA71" s="167"/>
      <c r="DB71" s="167"/>
      <c r="DC71" s="167"/>
      <c r="DD71" s="167"/>
      <c r="DE71" s="8"/>
    </row>
    <row r="72" spans="1:109" x14ac:dyDescent="0.2">
      <c r="A72" s="7" t="str">
        <f t="shared" si="1"/>
        <v>EFHm_gg_QU_19</v>
      </c>
      <c r="B72" s="5" t="s">
        <v>575</v>
      </c>
      <c r="C72" s="5" t="s">
        <v>646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8">
        <v>187.17281159537947</v>
      </c>
      <c r="CS72" s="8">
        <v>188.07486024794869</v>
      </c>
      <c r="CT72" s="8">
        <v>189.94734957951781</v>
      </c>
      <c r="CU72" s="8">
        <v>191.04480189588912</v>
      </c>
      <c r="CV72" s="8">
        <v>192.08869741846902</v>
      </c>
      <c r="CW72" s="21">
        <v>192.37942347463115</v>
      </c>
      <c r="CX72" s="165"/>
      <c r="CY72" s="167"/>
      <c r="CZ72" s="167"/>
      <c r="DA72" s="167"/>
      <c r="DB72" s="167"/>
      <c r="DC72" s="167"/>
      <c r="DD72" s="167"/>
      <c r="DE72" s="8"/>
    </row>
    <row r="73" spans="1:109" x14ac:dyDescent="0.2">
      <c r="A73" s="7" t="str">
        <f t="shared" si="1"/>
        <v>EFHm_gg_QU_20</v>
      </c>
      <c r="B73" s="5" t="s">
        <v>575</v>
      </c>
      <c r="C73" s="5" t="s">
        <v>646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8">
        <v>201.73477717996573</v>
      </c>
      <c r="CS73" s="8">
        <v>203.27437773139971</v>
      </c>
      <c r="CT73" s="8">
        <v>208.74204795372506</v>
      </c>
      <c r="CU73" s="8">
        <v>212.60579577912119</v>
      </c>
      <c r="CV73" s="8">
        <v>214.72648148912003</v>
      </c>
      <c r="CW73" s="21">
        <v>213.92304628267226</v>
      </c>
      <c r="CX73" s="165"/>
      <c r="CY73" s="167"/>
      <c r="CZ73" s="167"/>
      <c r="DA73" s="167"/>
      <c r="DB73" s="167"/>
      <c r="DC73" s="167"/>
      <c r="DD73" s="167"/>
      <c r="DE73" s="8"/>
    </row>
    <row r="74" spans="1:109" x14ac:dyDescent="0.2">
      <c r="A74" s="7" t="str">
        <f t="shared" si="1"/>
        <v>EFHm_gg_QU_21</v>
      </c>
      <c r="B74" s="5" t="s">
        <v>575</v>
      </c>
      <c r="C74" s="5" t="s">
        <v>646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8">
        <v>171.91049024418464</v>
      </c>
      <c r="CS74" s="8">
        <v>174.71999337208197</v>
      </c>
      <c r="CT74" s="8">
        <v>179.69278197892183</v>
      </c>
      <c r="CU74" s="8">
        <v>183.00122871958675</v>
      </c>
      <c r="CV74" s="8">
        <v>183.94147675499769</v>
      </c>
      <c r="CW74" s="21">
        <v>181.99884747924156</v>
      </c>
      <c r="CX74" s="165"/>
      <c r="CY74" s="167"/>
      <c r="CZ74" s="167"/>
      <c r="DA74" s="167"/>
      <c r="DB74" s="167"/>
      <c r="DC74" s="167"/>
      <c r="DD74" s="167"/>
      <c r="DE74" s="8"/>
    </row>
    <row r="75" spans="1:109" x14ac:dyDescent="0.2">
      <c r="A75" s="7" t="str">
        <f t="shared" si="1"/>
        <v>EFHm_gg_QU_22</v>
      </c>
      <c r="B75" s="5" t="s">
        <v>575</v>
      </c>
      <c r="C75" s="5" t="s">
        <v>646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8">
        <v>261.38262662348194</v>
      </c>
      <c r="CS75" s="8">
        <v>262.86727336524802</v>
      </c>
      <c r="CT75" s="8">
        <v>265.57786959559036</v>
      </c>
      <c r="CU75" s="8">
        <v>269.66982403290586</v>
      </c>
      <c r="CV75" s="8">
        <v>272.75877321182861</v>
      </c>
      <c r="CW75" s="21">
        <v>275.63603457664408</v>
      </c>
      <c r="CX75" s="165"/>
      <c r="CY75" s="167"/>
      <c r="CZ75" s="167"/>
      <c r="DA75" s="167"/>
      <c r="DB75" s="167"/>
      <c r="DC75" s="167"/>
      <c r="DD75" s="167"/>
      <c r="DE75" s="8"/>
    </row>
    <row r="76" spans="1:109" x14ac:dyDescent="0.2">
      <c r="A76" s="7" t="str">
        <f t="shared" si="1"/>
        <v>EFHm_gg_QU_23</v>
      </c>
      <c r="B76" s="5" t="s">
        <v>575</v>
      </c>
      <c r="C76" s="5" t="s">
        <v>646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8">
        <v>211.72750517663943</v>
      </c>
      <c r="CS76" s="8">
        <v>214.23947463751824</v>
      </c>
      <c r="CT76" s="8">
        <v>217.51008664022501</v>
      </c>
      <c r="CU76" s="8">
        <v>221.20170235064037</v>
      </c>
      <c r="CV76" s="8">
        <v>225.66569863717845</v>
      </c>
      <c r="CW76" s="21">
        <v>231.06913521590209</v>
      </c>
      <c r="CX76" s="165"/>
      <c r="CY76" s="167"/>
      <c r="CZ76" s="167"/>
      <c r="DA76" s="167"/>
      <c r="DB76" s="167"/>
      <c r="DC76" s="167"/>
      <c r="DD76" s="167"/>
      <c r="DE76" s="8"/>
    </row>
    <row r="77" spans="1:109" x14ac:dyDescent="0.2">
      <c r="A77" s="7" t="str">
        <f t="shared" si="1"/>
        <v>EFHm_gg_QU_24</v>
      </c>
      <c r="B77" s="5" t="s">
        <v>575</v>
      </c>
      <c r="C77" s="5" t="s">
        <v>646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8">
        <v>211.59349445300271</v>
      </c>
      <c r="CS77" s="8">
        <v>213.24417743977395</v>
      </c>
      <c r="CT77" s="8">
        <v>215.5495676828431</v>
      </c>
      <c r="CU77" s="8">
        <v>217.49395979595215</v>
      </c>
      <c r="CV77" s="8">
        <v>218.15255988779197</v>
      </c>
      <c r="CW77" s="21">
        <v>217.78014292938539</v>
      </c>
      <c r="CX77" s="165"/>
      <c r="CY77" s="167"/>
      <c r="CZ77" s="167"/>
      <c r="DA77" s="167"/>
      <c r="DB77" s="167"/>
      <c r="DC77" s="167"/>
      <c r="DD77" s="167"/>
      <c r="DE77" s="8"/>
    </row>
    <row r="78" spans="1:109" x14ac:dyDescent="0.2">
      <c r="A78" s="7" t="str">
        <f t="shared" si="1"/>
        <v>EFHm_gg_QU_25</v>
      </c>
      <c r="B78" s="5" t="s">
        <v>575</v>
      </c>
      <c r="C78" s="5" t="s">
        <v>646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8">
        <v>284.92546671403767</v>
      </c>
      <c r="CS78" s="8">
        <v>292.56574485433038</v>
      </c>
      <c r="CT78" s="8">
        <v>293.90610845509485</v>
      </c>
      <c r="CU78" s="8">
        <v>298.23433307276082</v>
      </c>
      <c r="CV78" s="8">
        <v>294.75485158755333</v>
      </c>
      <c r="CW78" s="21">
        <v>289.91121968269715</v>
      </c>
      <c r="CX78" s="165"/>
      <c r="CY78" s="167"/>
      <c r="CZ78" s="167"/>
      <c r="DA78" s="167"/>
      <c r="DB78" s="167"/>
      <c r="DC78" s="167"/>
      <c r="DD78" s="167"/>
      <c r="DE78" s="8"/>
    </row>
    <row r="79" spans="1:109" x14ac:dyDescent="0.2">
      <c r="A79" s="7" t="str">
        <f t="shared" si="1"/>
        <v>EFHm_gg_QU_26</v>
      </c>
      <c r="B79" s="5" t="s">
        <v>575</v>
      </c>
      <c r="C79" s="5" t="s">
        <v>646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8">
        <v>166.7666315181107</v>
      </c>
      <c r="CS79" s="8">
        <v>171.53637716976129</v>
      </c>
      <c r="CT79" s="8">
        <v>175.88761259491443</v>
      </c>
      <c r="CU79" s="8">
        <v>179.54862794504368</v>
      </c>
      <c r="CV79" s="8">
        <v>181.29005198996356</v>
      </c>
      <c r="CW79" s="21">
        <v>184.35942253498402</v>
      </c>
      <c r="CX79" s="165"/>
      <c r="CY79" s="167"/>
      <c r="CZ79" s="167"/>
      <c r="DA79" s="167"/>
      <c r="DB79" s="167"/>
      <c r="DC79" s="167"/>
      <c r="DD79" s="167"/>
      <c r="DE79" s="8"/>
    </row>
    <row r="80" spans="1:109" x14ac:dyDescent="0.2">
      <c r="A80" s="7" t="str">
        <f t="shared" si="1"/>
        <v>EFHu_gg_QU_1</v>
      </c>
      <c r="B80" s="5" t="s">
        <v>574</v>
      </c>
      <c r="C80" s="5" t="s">
        <v>646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8">
        <v>273.55033373462766</v>
      </c>
      <c r="CS80" s="8">
        <v>275.38537554370191</v>
      </c>
      <c r="CT80" s="8">
        <v>278.00418871608844</v>
      </c>
      <c r="CU80" s="8">
        <v>281.15842034470626</v>
      </c>
      <c r="CV80" s="8">
        <v>283.14879750354527</v>
      </c>
      <c r="CW80" s="21">
        <v>281.92888317129115</v>
      </c>
      <c r="CX80" s="165"/>
      <c r="CY80" s="167"/>
      <c r="CZ80" s="167"/>
      <c r="DA80" s="167"/>
      <c r="DB80" s="167"/>
      <c r="DC80" s="167"/>
      <c r="DD80" s="167"/>
      <c r="DE80" s="8"/>
    </row>
    <row r="81" spans="1:109" x14ac:dyDescent="0.2">
      <c r="A81" s="7" t="str">
        <f t="shared" si="1"/>
        <v>EFHu_gg_QU_2</v>
      </c>
      <c r="B81" s="5" t="s">
        <v>574</v>
      </c>
      <c r="C81" s="5" t="s">
        <v>646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8">
        <v>203.84633212766184</v>
      </c>
      <c r="CS81" s="8">
        <v>206.42205893173141</v>
      </c>
      <c r="CT81" s="8">
        <v>211.02206455863481</v>
      </c>
      <c r="CU81" s="8">
        <v>215.40345932036539</v>
      </c>
      <c r="CV81" s="8">
        <v>219.02504539130587</v>
      </c>
      <c r="CW81" s="21">
        <v>221.71223521896133</v>
      </c>
      <c r="CX81" s="165"/>
      <c r="CY81" s="167"/>
      <c r="CZ81" s="167"/>
      <c r="DA81" s="167"/>
      <c r="DB81" s="167"/>
      <c r="DC81" s="167"/>
      <c r="DD81" s="167"/>
      <c r="DE81" s="8"/>
    </row>
    <row r="82" spans="1:109" x14ac:dyDescent="0.2">
      <c r="A82" s="7" t="str">
        <f t="shared" si="1"/>
        <v>EFHu_gg_QU_3</v>
      </c>
      <c r="B82" s="5" t="s">
        <v>574</v>
      </c>
      <c r="C82" s="5" t="s">
        <v>646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8">
        <v>231.19591879537157</v>
      </c>
      <c r="CS82" s="8">
        <v>233.16087332117482</v>
      </c>
      <c r="CT82" s="8">
        <v>236.6441485489029</v>
      </c>
      <c r="CU82" s="8">
        <v>237.89872242253657</v>
      </c>
      <c r="CV82" s="8">
        <v>240.5795309318859</v>
      </c>
      <c r="CW82" s="21">
        <v>242.21322751571384</v>
      </c>
      <c r="CX82" s="165"/>
      <c r="CY82" s="167"/>
      <c r="CZ82" s="167"/>
      <c r="DA82" s="167"/>
      <c r="DB82" s="167"/>
      <c r="DC82" s="167"/>
      <c r="DD82" s="167"/>
      <c r="DE82" s="8"/>
    </row>
    <row r="83" spans="1:109" x14ac:dyDescent="0.2">
      <c r="A83" s="7" t="str">
        <f t="shared" si="1"/>
        <v>EFHu_gg_QU_4</v>
      </c>
      <c r="B83" s="5" t="s">
        <v>574</v>
      </c>
      <c r="C83" s="5" t="s">
        <v>646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8">
        <v>203.2721137239007</v>
      </c>
      <c r="CS83" s="8">
        <v>204.65561717465164</v>
      </c>
      <c r="CT83" s="8">
        <v>208.32762692164752</v>
      </c>
      <c r="CU83" s="8">
        <v>215.10318147913699</v>
      </c>
      <c r="CV83" s="8">
        <v>221.64180770277764</v>
      </c>
      <c r="CW83" s="21">
        <v>226.49299807784396</v>
      </c>
      <c r="CX83" s="165"/>
      <c r="CY83" s="167"/>
      <c r="CZ83" s="167"/>
      <c r="DA83" s="167"/>
      <c r="DB83" s="167"/>
      <c r="DC83" s="167"/>
      <c r="DD83" s="167"/>
      <c r="DE83" s="8"/>
    </row>
    <row r="84" spans="1:109" x14ac:dyDescent="0.2">
      <c r="A84" s="7" t="str">
        <f t="shared" si="1"/>
        <v>EFHu_gg_QU_5</v>
      </c>
      <c r="B84" s="5" t="s">
        <v>574</v>
      </c>
      <c r="C84" s="5" t="s">
        <v>646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8">
        <v>257.74755645373602</v>
      </c>
      <c r="CS84" s="8">
        <v>259.43613970284747</v>
      </c>
      <c r="CT84" s="8">
        <v>260.41347007811538</v>
      </c>
      <c r="CU84" s="8">
        <v>261.02484460836234</v>
      </c>
      <c r="CV84" s="8">
        <v>264.00822775436961</v>
      </c>
      <c r="CW84" s="21">
        <v>265.64373175242213</v>
      </c>
      <c r="CX84" s="165"/>
      <c r="CY84" s="167"/>
      <c r="CZ84" s="167"/>
      <c r="DA84" s="167"/>
      <c r="DB84" s="167"/>
      <c r="DC84" s="167"/>
      <c r="DD84" s="167"/>
      <c r="DE84" s="8"/>
    </row>
    <row r="85" spans="1:109" x14ac:dyDescent="0.2">
      <c r="A85" s="7" t="str">
        <f t="shared" si="1"/>
        <v>EFHu_gg_QU_6</v>
      </c>
      <c r="B85" s="5" t="s">
        <v>574</v>
      </c>
      <c r="C85" s="5" t="s">
        <v>646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8">
        <v>225.57097705777946</v>
      </c>
      <c r="CS85" s="8">
        <v>227.32728775242492</v>
      </c>
      <c r="CT85" s="8">
        <v>232.48938622397375</v>
      </c>
      <c r="CU85" s="8">
        <v>239.49020649558679</v>
      </c>
      <c r="CV85" s="8">
        <v>246.6516120862814</v>
      </c>
      <c r="CW85" s="21">
        <v>252.75107990045379</v>
      </c>
      <c r="CX85" s="165"/>
      <c r="CY85" s="167"/>
      <c r="CZ85" s="167"/>
      <c r="DA85" s="167"/>
      <c r="DB85" s="167"/>
      <c r="DC85" s="167"/>
      <c r="DD85" s="167"/>
      <c r="DE85" s="8"/>
    </row>
    <row r="86" spans="1:109" x14ac:dyDescent="0.2">
      <c r="A86" s="7" t="str">
        <f t="shared" si="1"/>
        <v>EFHu_gg_QU_7</v>
      </c>
      <c r="B86" s="5" t="s">
        <v>574</v>
      </c>
      <c r="C86" s="5" t="s">
        <v>646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8">
        <v>249.54317341358603</v>
      </c>
      <c r="CS86" s="8">
        <v>249.64185066049973</v>
      </c>
      <c r="CT86" s="8">
        <v>253.69794102680612</v>
      </c>
      <c r="CU86" s="8">
        <v>257.85691699585783</v>
      </c>
      <c r="CV86" s="8">
        <v>262.03226687292772</v>
      </c>
      <c r="CW86" s="21">
        <v>262.58299063472845</v>
      </c>
      <c r="CX86" s="165"/>
      <c r="CY86" s="167"/>
      <c r="CZ86" s="167"/>
      <c r="DA86" s="167"/>
      <c r="DB86" s="167"/>
      <c r="DC86" s="167"/>
      <c r="DD86" s="167"/>
      <c r="DE86" s="8"/>
    </row>
    <row r="87" spans="1:109" x14ac:dyDescent="0.2">
      <c r="A87" s="7" t="str">
        <f t="shared" si="1"/>
        <v>EFHu_gg_QU_8</v>
      </c>
      <c r="B87" s="5" t="s">
        <v>574</v>
      </c>
      <c r="C87" s="5" t="s">
        <v>646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8">
        <v>175.90952462470509</v>
      </c>
      <c r="CS87" s="8">
        <v>178.88476062498913</v>
      </c>
      <c r="CT87" s="8">
        <v>184.23160351613387</v>
      </c>
      <c r="CU87" s="8">
        <v>189.37144510535154</v>
      </c>
      <c r="CV87" s="8">
        <v>193.16110064748955</v>
      </c>
      <c r="CW87" s="21">
        <v>194.50053845342586</v>
      </c>
      <c r="CX87" s="165"/>
      <c r="CY87" s="167"/>
      <c r="CZ87" s="167"/>
      <c r="DA87" s="167"/>
      <c r="DB87" s="167"/>
      <c r="DC87" s="167"/>
      <c r="DD87" s="167"/>
      <c r="DE87" s="8"/>
    </row>
    <row r="88" spans="1:109" x14ac:dyDescent="0.2">
      <c r="A88" s="7" t="str">
        <f t="shared" si="1"/>
        <v>EFHu_gg_QU_9</v>
      </c>
      <c r="B88" s="5" t="s">
        <v>574</v>
      </c>
      <c r="C88" s="5" t="s">
        <v>646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8">
        <v>333.77047362654201</v>
      </c>
      <c r="CS88" s="8">
        <v>334.58670202720305</v>
      </c>
      <c r="CT88" s="8">
        <v>339.52077870085856</v>
      </c>
      <c r="CU88" s="8">
        <v>353.89843260795641</v>
      </c>
      <c r="CV88" s="8">
        <v>372.15004474837951</v>
      </c>
      <c r="CW88" s="21">
        <v>392.97880629054214</v>
      </c>
      <c r="CX88" s="165"/>
      <c r="CY88" s="167"/>
      <c r="CZ88" s="167"/>
      <c r="DA88" s="167"/>
      <c r="DB88" s="167"/>
      <c r="DC88" s="167"/>
      <c r="DD88" s="167"/>
      <c r="DE88" s="8"/>
    </row>
    <row r="89" spans="1:109" x14ac:dyDescent="0.2">
      <c r="A89" s="7" t="str">
        <f t="shared" si="1"/>
        <v>EFHu_gg_QU_10</v>
      </c>
      <c r="B89" s="5" t="s">
        <v>574</v>
      </c>
      <c r="C89" s="5" t="s">
        <v>646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8">
        <v>227.56257574449307</v>
      </c>
      <c r="CS89" s="8">
        <v>232.73681169147878</v>
      </c>
      <c r="CT89" s="8">
        <v>237.87125644250128</v>
      </c>
      <c r="CU89" s="8">
        <v>242.985988159024</v>
      </c>
      <c r="CV89" s="8">
        <v>246.94250333543832</v>
      </c>
      <c r="CW89" s="21">
        <v>253.08893075013293</v>
      </c>
      <c r="CX89" s="165"/>
      <c r="CY89" s="167"/>
      <c r="CZ89" s="167"/>
      <c r="DA89" s="167"/>
      <c r="DB89" s="167"/>
      <c r="DC89" s="167"/>
      <c r="DD89" s="167"/>
      <c r="DE89" s="8"/>
    </row>
    <row r="90" spans="1:109" x14ac:dyDescent="0.2">
      <c r="A90" s="7" t="str">
        <f t="shared" si="1"/>
        <v>EFHu_gg_QU_11</v>
      </c>
      <c r="B90" s="5" t="s">
        <v>574</v>
      </c>
      <c r="C90" s="5" t="s">
        <v>646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8">
        <v>181.51350241172881</v>
      </c>
      <c r="CS90" s="8">
        <v>183.28316957604946</v>
      </c>
      <c r="CT90" s="8">
        <v>186.8878937344133</v>
      </c>
      <c r="CU90" s="8">
        <v>191.62866152496599</v>
      </c>
      <c r="CV90" s="8">
        <v>194.05890782749415</v>
      </c>
      <c r="CW90" s="21">
        <v>194.8964536430712</v>
      </c>
      <c r="CX90" s="165"/>
      <c r="CY90" s="167"/>
      <c r="CZ90" s="167"/>
      <c r="DA90" s="167"/>
      <c r="DB90" s="167"/>
      <c r="DC90" s="167"/>
      <c r="DD90" s="167"/>
      <c r="DE90" s="8"/>
    </row>
    <row r="91" spans="1:109" x14ac:dyDescent="0.2">
      <c r="A91" s="7" t="str">
        <f t="shared" si="1"/>
        <v>EFHu_gg_QU_12</v>
      </c>
      <c r="B91" s="5" t="s">
        <v>574</v>
      </c>
      <c r="C91" s="5" t="s">
        <v>646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8">
        <v>262.54179916636258</v>
      </c>
      <c r="CS91" s="8">
        <v>266.07357560222755</v>
      </c>
      <c r="CT91" s="8">
        <v>270.25331321480621</v>
      </c>
      <c r="CU91" s="8">
        <v>280.07886489682801</v>
      </c>
      <c r="CV91" s="8">
        <v>285.9531335701048</v>
      </c>
      <c r="CW91" s="21">
        <v>287.94724455671587</v>
      </c>
      <c r="CX91" s="165"/>
      <c r="CY91" s="167"/>
      <c r="CZ91" s="167"/>
      <c r="DA91" s="167"/>
      <c r="DB91" s="167"/>
      <c r="DC91" s="167"/>
      <c r="DD91" s="167"/>
      <c r="DE91" s="8"/>
    </row>
    <row r="92" spans="1:109" x14ac:dyDescent="0.2">
      <c r="A92" s="7" t="str">
        <f t="shared" si="1"/>
        <v>EFHu_gg_QU_13</v>
      </c>
      <c r="B92" s="5" t="s">
        <v>574</v>
      </c>
      <c r="C92" s="5" t="s">
        <v>646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8">
        <v>196.29053306406175</v>
      </c>
      <c r="CS92" s="8">
        <v>195.91298351329763</v>
      </c>
      <c r="CT92" s="8">
        <v>198.09810132791742</v>
      </c>
      <c r="CU92" s="8">
        <v>201.1011385992243</v>
      </c>
      <c r="CV92" s="8">
        <v>202.83102132634676</v>
      </c>
      <c r="CW92" s="21">
        <v>201.91698162403867</v>
      </c>
      <c r="CX92" s="165"/>
      <c r="CY92" s="167"/>
      <c r="CZ92" s="167"/>
      <c r="DA92" s="167"/>
      <c r="DB92" s="167"/>
      <c r="DC92" s="167"/>
      <c r="DD92" s="167"/>
      <c r="DE92" s="8"/>
    </row>
    <row r="93" spans="1:109" x14ac:dyDescent="0.2">
      <c r="A93" s="7" t="str">
        <f t="shared" si="1"/>
        <v>EFHu_gg_QU_14</v>
      </c>
      <c r="B93" s="5" t="s">
        <v>574</v>
      </c>
      <c r="C93" s="5" t="s">
        <v>646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8">
        <v>201.03785133713077</v>
      </c>
      <c r="CS93" s="8">
        <v>207.1659667231888</v>
      </c>
      <c r="CT93" s="8">
        <v>215.49105352410621</v>
      </c>
      <c r="CU93" s="8">
        <v>221.44969977180912</v>
      </c>
      <c r="CV93" s="8">
        <v>225.35843520984974</v>
      </c>
      <c r="CW93" s="21">
        <v>225.62823416268171</v>
      </c>
      <c r="CX93" s="165"/>
      <c r="CY93" s="167"/>
      <c r="CZ93" s="167"/>
      <c r="DA93" s="167"/>
      <c r="DB93" s="167"/>
      <c r="DC93" s="167"/>
      <c r="DD93" s="167"/>
      <c r="DE93" s="8"/>
    </row>
    <row r="94" spans="1:109" x14ac:dyDescent="0.2">
      <c r="A94" s="7" t="str">
        <f t="shared" si="1"/>
        <v>EFHu_gg_QU_15</v>
      </c>
      <c r="B94" s="5" t="s">
        <v>574</v>
      </c>
      <c r="C94" s="5" t="s">
        <v>646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8">
        <v>199.2510932686998</v>
      </c>
      <c r="CS94" s="8">
        <v>204.17137695369649</v>
      </c>
      <c r="CT94" s="8">
        <v>210.57613208821826</v>
      </c>
      <c r="CU94" s="8">
        <v>218.04418687939997</v>
      </c>
      <c r="CV94" s="8">
        <v>222.90635424575376</v>
      </c>
      <c r="CW94" s="21">
        <v>225.24021926838742</v>
      </c>
      <c r="CX94" s="165"/>
      <c r="CY94" s="167"/>
      <c r="CZ94" s="167"/>
      <c r="DA94" s="167"/>
      <c r="DB94" s="167"/>
      <c r="DC94" s="167"/>
      <c r="DD94" s="167"/>
      <c r="DE94" s="8"/>
    </row>
    <row r="95" spans="1:109" x14ac:dyDescent="0.2">
      <c r="A95" s="7" t="str">
        <f t="shared" si="1"/>
        <v>EFHu_gg_QU_16</v>
      </c>
      <c r="B95" s="5" t="s">
        <v>574</v>
      </c>
      <c r="C95" s="5" t="s">
        <v>646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8">
        <v>222.47649108483961</v>
      </c>
      <c r="CS95" s="8">
        <v>229.89967827044288</v>
      </c>
      <c r="CT95" s="8">
        <v>236.67941905615837</v>
      </c>
      <c r="CU95" s="8">
        <v>242.26393794930848</v>
      </c>
      <c r="CV95" s="8">
        <v>244.07803892204302</v>
      </c>
      <c r="CW95" s="21">
        <v>243.99724670692115</v>
      </c>
      <c r="CX95" s="165"/>
      <c r="CY95" s="167"/>
      <c r="CZ95" s="167"/>
      <c r="DA95" s="167"/>
      <c r="DB95" s="167"/>
      <c r="DC95" s="167"/>
      <c r="DD95" s="167"/>
      <c r="DE95" s="8"/>
    </row>
    <row r="96" spans="1:109" x14ac:dyDescent="0.2">
      <c r="A96" s="7" t="str">
        <f t="shared" si="1"/>
        <v>EFHu_gg_QU_17</v>
      </c>
      <c r="B96" s="5" t="s">
        <v>574</v>
      </c>
      <c r="C96" s="5" t="s">
        <v>646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8">
        <v>217.9137464477451</v>
      </c>
      <c r="CS96" s="8">
        <v>221.32261399434159</v>
      </c>
      <c r="CT96" s="8">
        <v>228.90023821996155</v>
      </c>
      <c r="CU96" s="8">
        <v>234.73099578799679</v>
      </c>
      <c r="CV96" s="8">
        <v>236.37605608905801</v>
      </c>
      <c r="CW96" s="21">
        <v>234.20266842277556</v>
      </c>
      <c r="CX96" s="165"/>
      <c r="CY96" s="167"/>
      <c r="CZ96" s="167"/>
      <c r="DA96" s="167"/>
      <c r="DB96" s="167"/>
      <c r="DC96" s="167"/>
      <c r="DD96" s="167"/>
      <c r="DE96" s="8"/>
    </row>
    <row r="97" spans="1:109" x14ac:dyDescent="0.2">
      <c r="A97" s="7" t="str">
        <f t="shared" si="1"/>
        <v>EFHu_gg_QU_18</v>
      </c>
      <c r="B97" s="5" t="s">
        <v>574</v>
      </c>
      <c r="C97" s="5" t="s">
        <v>646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8">
        <v>189.78086639244543</v>
      </c>
      <c r="CS97" s="8">
        <v>192.60547443916963</v>
      </c>
      <c r="CT97" s="8">
        <v>196.37530893367594</v>
      </c>
      <c r="CU97" s="8">
        <v>200.23966531152988</v>
      </c>
      <c r="CV97" s="8">
        <v>204.6670756988226</v>
      </c>
      <c r="CW97" s="21">
        <v>209.84741192886324</v>
      </c>
      <c r="CX97" s="165"/>
      <c r="CY97" s="167"/>
      <c r="CZ97" s="167"/>
      <c r="DA97" s="167"/>
      <c r="DB97" s="167"/>
      <c r="DC97" s="167"/>
      <c r="DD97" s="167"/>
      <c r="DE97" s="8"/>
    </row>
    <row r="98" spans="1:109" x14ac:dyDescent="0.2">
      <c r="A98" s="7" t="str">
        <f t="shared" si="1"/>
        <v>EFHu_gg_QU_19</v>
      </c>
      <c r="B98" s="5" t="s">
        <v>574</v>
      </c>
      <c r="C98" s="5" t="s">
        <v>646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8">
        <v>199.80510332713303</v>
      </c>
      <c r="CS98" s="8">
        <v>201.79695853190776</v>
      </c>
      <c r="CT98" s="8">
        <v>205.07268385474822</v>
      </c>
      <c r="CU98" s="8">
        <v>207.52611926277982</v>
      </c>
      <c r="CV98" s="8">
        <v>209.09042665702529</v>
      </c>
      <c r="CW98" s="21">
        <v>210.15279054777261</v>
      </c>
      <c r="CX98" s="165"/>
      <c r="CY98" s="167"/>
      <c r="CZ98" s="167"/>
      <c r="DA98" s="167"/>
      <c r="DB98" s="167"/>
      <c r="DC98" s="167"/>
      <c r="DD98" s="167"/>
      <c r="DE98" s="8"/>
    </row>
    <row r="99" spans="1:109" x14ac:dyDescent="0.2">
      <c r="A99" s="7" t="str">
        <f t="shared" si="1"/>
        <v>EFHu_gg_QU_20</v>
      </c>
      <c r="B99" s="5" t="s">
        <v>574</v>
      </c>
      <c r="C99" s="5" t="s">
        <v>646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8">
        <v>214.99282241060359</v>
      </c>
      <c r="CS99" s="8">
        <v>217.48097958960716</v>
      </c>
      <c r="CT99" s="8">
        <v>224.01524792532962</v>
      </c>
      <c r="CU99" s="8">
        <v>229.442934381745</v>
      </c>
      <c r="CV99" s="8">
        <v>232.3134668845064</v>
      </c>
      <c r="CW99" s="21">
        <v>232.85187572219303</v>
      </c>
      <c r="CX99" s="165"/>
      <c r="CY99" s="167"/>
      <c r="CZ99" s="167"/>
      <c r="DA99" s="167"/>
      <c r="DB99" s="167"/>
      <c r="DC99" s="167"/>
      <c r="DD99" s="167"/>
      <c r="DE99" s="8"/>
    </row>
    <row r="100" spans="1:109" x14ac:dyDescent="0.2">
      <c r="A100" s="7" t="str">
        <f t="shared" si="1"/>
        <v>EFHu_gg_QU_21</v>
      </c>
      <c r="B100" s="5" t="s">
        <v>574</v>
      </c>
      <c r="C100" s="5" t="s">
        <v>646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8">
        <v>183.97064296309668</v>
      </c>
      <c r="CS100" s="8">
        <v>187.95611799776202</v>
      </c>
      <c r="CT100" s="8">
        <v>194.26733669995181</v>
      </c>
      <c r="CU100" s="8">
        <v>198.96065750840683</v>
      </c>
      <c r="CV100" s="8">
        <v>200.32224651321971</v>
      </c>
      <c r="CW100" s="21">
        <v>199.12849446960806</v>
      </c>
      <c r="CX100" s="165"/>
      <c r="CY100" s="167"/>
      <c r="CZ100" s="167"/>
      <c r="DA100" s="167"/>
      <c r="DB100" s="167"/>
      <c r="DC100" s="167"/>
      <c r="DD100" s="167"/>
      <c r="DE100" s="8"/>
    </row>
    <row r="101" spans="1:109" x14ac:dyDescent="0.2">
      <c r="A101" s="7" t="str">
        <f t="shared" si="1"/>
        <v>EFHu_gg_QU_22</v>
      </c>
      <c r="B101" s="5" t="s">
        <v>574</v>
      </c>
      <c r="C101" s="5" t="s">
        <v>646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8">
        <v>279.95167593009143</v>
      </c>
      <c r="CS101" s="8">
        <v>283.19656703275069</v>
      </c>
      <c r="CT101" s="8">
        <v>287.77484882598202</v>
      </c>
      <c r="CU101" s="8">
        <v>294.14774874059833</v>
      </c>
      <c r="CV101" s="8">
        <v>298.28085255554407</v>
      </c>
      <c r="CW101" s="21">
        <v>302.76695438056583</v>
      </c>
      <c r="CX101" s="165"/>
      <c r="CY101" s="167"/>
      <c r="CZ101" s="167"/>
      <c r="DA101" s="167"/>
      <c r="DB101" s="167"/>
      <c r="DC101" s="167"/>
      <c r="DD101" s="167"/>
      <c r="DE101" s="8"/>
    </row>
    <row r="102" spans="1:109" x14ac:dyDescent="0.2">
      <c r="A102" s="7" t="str">
        <f t="shared" si="1"/>
        <v>EFHu_gg_QU_23</v>
      </c>
      <c r="B102" s="5" t="s">
        <v>574</v>
      </c>
      <c r="C102" s="5" t="s">
        <v>646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8">
        <v>223.96005966916223</v>
      </c>
      <c r="CS102" s="8">
        <v>227.82942450521168</v>
      </c>
      <c r="CT102" s="8">
        <v>232.79784015351143</v>
      </c>
      <c r="CU102" s="8">
        <v>238.44981611695917</v>
      </c>
      <c r="CV102" s="8">
        <v>243.74532652841404</v>
      </c>
      <c r="CW102" s="21">
        <v>250.45028979500094</v>
      </c>
      <c r="CX102" s="165"/>
      <c r="CY102" s="167"/>
      <c r="CZ102" s="167"/>
      <c r="DA102" s="167"/>
      <c r="DB102" s="167"/>
      <c r="DC102" s="167"/>
      <c r="DD102" s="167"/>
      <c r="DE102" s="8"/>
    </row>
    <row r="103" spans="1:109" x14ac:dyDescent="0.2">
      <c r="A103" s="7" t="str">
        <f t="shared" si="1"/>
        <v>EFHu_gg_QU_24</v>
      </c>
      <c r="B103" s="5" t="s">
        <v>574</v>
      </c>
      <c r="C103" s="5" t="s">
        <v>646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8">
        <v>227.13739679009328</v>
      </c>
      <c r="CS103" s="8">
        <v>229.99965762995836</v>
      </c>
      <c r="CT103" s="8">
        <v>233.64045606607215</v>
      </c>
      <c r="CU103" s="8">
        <v>237.15986841029431</v>
      </c>
      <c r="CV103" s="8">
        <v>238.22665100965466</v>
      </c>
      <c r="CW103" s="21">
        <v>238.61247445791966</v>
      </c>
      <c r="CX103" s="165"/>
      <c r="CY103" s="167"/>
      <c r="CZ103" s="167"/>
      <c r="DA103" s="167"/>
      <c r="DB103" s="167"/>
      <c r="DC103" s="167"/>
      <c r="DD103" s="167"/>
      <c r="DE103" s="8"/>
    </row>
    <row r="104" spans="1:109" x14ac:dyDescent="0.2">
      <c r="A104" s="7" t="str">
        <f t="shared" si="1"/>
        <v>EFHu_gg_QU_25</v>
      </c>
      <c r="B104" s="5" t="s">
        <v>574</v>
      </c>
      <c r="C104" s="5" t="s">
        <v>646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8">
        <v>305.48351905497515</v>
      </c>
      <c r="CS104" s="8">
        <v>315.17610247129898</v>
      </c>
      <c r="CT104" s="8">
        <v>318.01076541658307</v>
      </c>
      <c r="CU104" s="8">
        <v>324.35335562848837</v>
      </c>
      <c r="CV104" s="8">
        <v>321.04346972451339</v>
      </c>
      <c r="CW104" s="21">
        <v>317.27162577395688</v>
      </c>
      <c r="CX104" s="165"/>
      <c r="CY104" s="167"/>
      <c r="CZ104" s="167"/>
      <c r="DA104" s="167"/>
      <c r="DB104" s="167"/>
      <c r="DC104" s="167"/>
      <c r="DD104" s="167"/>
      <c r="DE104" s="8"/>
    </row>
    <row r="105" spans="1:109" x14ac:dyDescent="0.2">
      <c r="A105" s="7" t="str">
        <f t="shared" si="1"/>
        <v>EFHu_gg_QU_26</v>
      </c>
      <c r="B105" s="5" t="s">
        <v>574</v>
      </c>
      <c r="C105" s="5" t="s">
        <v>646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8">
        <v>178.96776998969253</v>
      </c>
      <c r="CS105" s="8">
        <v>184.88468396896056</v>
      </c>
      <c r="CT105" s="8">
        <v>190.31197902004291</v>
      </c>
      <c r="CU105" s="8">
        <v>195.2350764097032</v>
      </c>
      <c r="CV105" s="8">
        <v>197.40059504936247</v>
      </c>
      <c r="CW105" s="21">
        <v>201.55742848761409</v>
      </c>
      <c r="CX105" s="165"/>
      <c r="CY105" s="167"/>
      <c r="CZ105" s="167"/>
      <c r="DA105" s="167"/>
      <c r="DB105" s="167"/>
      <c r="DC105" s="167"/>
      <c r="DD105" s="167"/>
      <c r="DE105" s="8"/>
    </row>
    <row r="106" spans="1:109" x14ac:dyDescent="0.2">
      <c r="A106" s="7" t="str">
        <f t="shared" si="1"/>
        <v>EWGg_gg_QU_1</v>
      </c>
      <c r="B106" s="5" t="s">
        <v>579</v>
      </c>
      <c r="C106" s="5" t="s">
        <v>646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8">
        <v>302.36026260275111</v>
      </c>
      <c r="CS106" s="8">
        <v>305.24027244436689</v>
      </c>
      <c r="CT106" s="8">
        <v>309.44529524762555</v>
      </c>
      <c r="CU106" s="8">
        <v>313.54731123957771</v>
      </c>
      <c r="CV106" s="8">
        <v>317.02601133852158</v>
      </c>
      <c r="CW106" s="21">
        <v>320.68910231094543</v>
      </c>
      <c r="CX106" s="165"/>
      <c r="CY106" s="167"/>
      <c r="CZ106" s="167"/>
      <c r="DA106" s="167"/>
      <c r="DB106" s="167"/>
      <c r="DC106" s="167"/>
      <c r="DD106" s="167"/>
      <c r="DE106" s="8"/>
    </row>
    <row r="107" spans="1:109" x14ac:dyDescent="0.2">
      <c r="A107" s="7" t="str">
        <f t="shared" si="1"/>
        <v>EWGg_gg_QU_2</v>
      </c>
      <c r="B107" s="5" t="s">
        <v>579</v>
      </c>
      <c r="C107" s="5" t="s">
        <v>646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8">
        <v>212.7499737549289</v>
      </c>
      <c r="CS107" s="8">
        <v>213.28550702853013</v>
      </c>
      <c r="CT107" s="8">
        <v>213.5142631171143</v>
      </c>
      <c r="CU107" s="8">
        <v>216.24687864478275</v>
      </c>
      <c r="CV107" s="8">
        <v>217.82406707309522</v>
      </c>
      <c r="CW107" s="21">
        <v>220.21257968833484</v>
      </c>
      <c r="CX107" s="165"/>
      <c r="CY107" s="167"/>
      <c r="CZ107" s="167"/>
      <c r="DA107" s="167"/>
      <c r="DB107" s="167"/>
      <c r="DC107" s="167"/>
      <c r="DD107" s="167"/>
      <c r="DE107" s="8"/>
    </row>
    <row r="108" spans="1:109" x14ac:dyDescent="0.2">
      <c r="A108" s="7" t="str">
        <f t="shared" si="1"/>
        <v>EWGg_gg_QU_3</v>
      </c>
      <c r="B108" s="5" t="s">
        <v>579</v>
      </c>
      <c r="C108" s="5" t="s">
        <v>646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8">
        <v>234.94536713966315</v>
      </c>
      <c r="CS108" s="8">
        <v>238.31014741937224</v>
      </c>
      <c r="CT108" s="8">
        <v>243.29117773411471</v>
      </c>
      <c r="CU108" s="8">
        <v>247.54945022392545</v>
      </c>
      <c r="CV108" s="8">
        <v>250.76028004946184</v>
      </c>
      <c r="CW108" s="21">
        <v>251.4219987934593</v>
      </c>
      <c r="CX108" s="165"/>
      <c r="CY108" s="167"/>
      <c r="CZ108" s="167"/>
      <c r="DA108" s="167"/>
      <c r="DB108" s="167"/>
      <c r="DC108" s="167"/>
      <c r="DD108" s="167"/>
      <c r="DE108" s="8"/>
    </row>
    <row r="109" spans="1:109" x14ac:dyDescent="0.2">
      <c r="A109" s="7" t="str">
        <f t="shared" si="1"/>
        <v>EWGg_gg_QU_4</v>
      </c>
      <c r="B109" s="5" t="s">
        <v>579</v>
      </c>
      <c r="C109" s="5" t="s">
        <v>646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8">
        <v>207.5370348650163</v>
      </c>
      <c r="CS109" s="8">
        <v>209.25993520897941</v>
      </c>
      <c r="CT109" s="8">
        <v>212.77635336767557</v>
      </c>
      <c r="CU109" s="8">
        <v>218.93783866649798</v>
      </c>
      <c r="CV109" s="8">
        <v>223.31362130829754</v>
      </c>
      <c r="CW109" s="21">
        <v>226.43036846860062</v>
      </c>
      <c r="CX109" s="165"/>
      <c r="CY109" s="167"/>
      <c r="CZ109" s="167"/>
      <c r="DA109" s="167"/>
      <c r="DB109" s="167"/>
      <c r="DC109" s="167"/>
      <c r="DD109" s="167"/>
      <c r="DE109" s="8"/>
    </row>
    <row r="110" spans="1:109" x14ac:dyDescent="0.2">
      <c r="A110" s="7" t="str">
        <f t="shared" si="1"/>
        <v>EWGg_gg_QU_5</v>
      </c>
      <c r="B110" s="5" t="s">
        <v>579</v>
      </c>
      <c r="C110" s="5" t="s">
        <v>646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8">
        <v>293.22520081503484</v>
      </c>
      <c r="CS110" s="8">
        <v>304.77209843933673</v>
      </c>
      <c r="CT110" s="8">
        <v>316.73280205425976</v>
      </c>
      <c r="CU110" s="8">
        <v>327.41221645811089</v>
      </c>
      <c r="CV110" s="8">
        <v>328.89370874488128</v>
      </c>
      <c r="CW110" s="21">
        <v>321.75015825260971</v>
      </c>
      <c r="CX110" s="165"/>
      <c r="CY110" s="167"/>
      <c r="CZ110" s="167"/>
      <c r="DA110" s="167"/>
      <c r="DB110" s="167"/>
      <c r="DC110" s="167"/>
      <c r="DD110" s="167"/>
      <c r="DE110" s="8"/>
    </row>
    <row r="111" spans="1:109" x14ac:dyDescent="0.2">
      <c r="A111" s="7" t="str">
        <f t="shared" si="1"/>
        <v>EWGg_gg_QU_6</v>
      </c>
      <c r="B111" s="5" t="s">
        <v>579</v>
      </c>
      <c r="C111" s="5" t="s">
        <v>646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8">
        <v>253.51822020512142</v>
      </c>
      <c r="CS111" s="8">
        <v>259.2128212183224</v>
      </c>
      <c r="CT111" s="8">
        <v>265.71618106034543</v>
      </c>
      <c r="CU111" s="8">
        <v>273.92610205160878</v>
      </c>
      <c r="CV111" s="8">
        <v>277.22468605568844</v>
      </c>
      <c r="CW111" s="21">
        <v>279.38835546324066</v>
      </c>
      <c r="CX111" s="165"/>
      <c r="CY111" s="167"/>
      <c r="CZ111" s="167"/>
      <c r="DA111" s="167"/>
      <c r="DB111" s="167"/>
      <c r="DC111" s="167"/>
      <c r="DD111" s="167"/>
      <c r="DE111" s="8"/>
    </row>
    <row r="112" spans="1:109" x14ac:dyDescent="0.2">
      <c r="A112" s="7" t="str">
        <f t="shared" si="1"/>
        <v>EWGg_gg_QU_7</v>
      </c>
      <c r="B112" s="5" t="s">
        <v>579</v>
      </c>
      <c r="C112" s="5" t="s">
        <v>646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8">
        <v>264.91525932221083</v>
      </c>
      <c r="CS112" s="8">
        <v>270.034358342443</v>
      </c>
      <c r="CT112" s="8">
        <v>277.13168367437601</v>
      </c>
      <c r="CU112" s="8">
        <v>284.95876424865816</v>
      </c>
      <c r="CV112" s="8">
        <v>289.47599920151123</v>
      </c>
      <c r="CW112" s="21">
        <v>292.82469229259539</v>
      </c>
      <c r="CX112" s="165"/>
      <c r="CY112" s="167"/>
      <c r="CZ112" s="167"/>
      <c r="DA112" s="167"/>
      <c r="DB112" s="167"/>
      <c r="DC112" s="167"/>
      <c r="DD112" s="167"/>
      <c r="DE112" s="8"/>
    </row>
    <row r="113" spans="1:109" x14ac:dyDescent="0.2">
      <c r="A113" s="7" t="str">
        <f t="shared" si="1"/>
        <v>EWGg_gg_QU_8</v>
      </c>
      <c r="B113" s="5" t="s">
        <v>579</v>
      </c>
      <c r="C113" s="5" t="s">
        <v>646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8">
        <v>198.69083964021647</v>
      </c>
      <c r="CS113" s="8">
        <v>200.42928088996189</v>
      </c>
      <c r="CT113" s="8">
        <v>205.50133124008698</v>
      </c>
      <c r="CU113" s="8">
        <v>208.92728587768002</v>
      </c>
      <c r="CV113" s="8">
        <v>209.85695431382479</v>
      </c>
      <c r="CW113" s="21">
        <v>208.41530036040993</v>
      </c>
      <c r="CX113" s="165"/>
      <c r="CY113" s="167"/>
      <c r="CZ113" s="167"/>
      <c r="DA113" s="167"/>
      <c r="DB113" s="167"/>
      <c r="DC113" s="167"/>
      <c r="DD113" s="167"/>
      <c r="DE113" s="8"/>
    </row>
    <row r="114" spans="1:109" x14ac:dyDescent="0.2">
      <c r="A114" s="7" t="str">
        <f t="shared" si="1"/>
        <v>EWGg_gg_QU_9</v>
      </c>
      <c r="B114" s="5" t="s">
        <v>579</v>
      </c>
      <c r="C114" s="5" t="s">
        <v>646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8">
        <v>348.83494854114451</v>
      </c>
      <c r="CS114" s="8">
        <v>353.06050067955238</v>
      </c>
      <c r="CT114" s="8">
        <v>361.21874594965328</v>
      </c>
      <c r="CU114" s="8">
        <v>370.38686621140226</v>
      </c>
      <c r="CV114" s="8">
        <v>375.00044797717663</v>
      </c>
      <c r="CW114" s="21">
        <v>375.51467055157121</v>
      </c>
      <c r="CX114" s="165"/>
      <c r="CY114" s="167"/>
      <c r="CZ114" s="167"/>
      <c r="DA114" s="167"/>
      <c r="DB114" s="167"/>
      <c r="DC114" s="167"/>
      <c r="DD114" s="167"/>
      <c r="DE114" s="8"/>
    </row>
    <row r="115" spans="1:109" x14ac:dyDescent="0.2">
      <c r="A115" s="7" t="str">
        <f t="shared" si="1"/>
        <v>EWGg_gg_QU_10</v>
      </c>
      <c r="B115" s="5" t="s">
        <v>579</v>
      </c>
      <c r="C115" s="5" t="s">
        <v>646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8">
        <v>235.84520086924977</v>
      </c>
      <c r="CS115" s="8">
        <v>238.8144706968335</v>
      </c>
      <c r="CT115" s="8">
        <v>243.10807665835446</v>
      </c>
      <c r="CU115" s="8">
        <v>247.40743619378475</v>
      </c>
      <c r="CV115" s="8">
        <v>251.55491936322986</v>
      </c>
      <c r="CW115" s="21">
        <v>254.30045805456882</v>
      </c>
      <c r="CX115" s="165"/>
      <c r="CY115" s="167"/>
      <c r="CZ115" s="167"/>
      <c r="DA115" s="167"/>
      <c r="DB115" s="167"/>
      <c r="DC115" s="167"/>
      <c r="DD115" s="167"/>
      <c r="DE115" s="8"/>
    </row>
    <row r="116" spans="1:109" x14ac:dyDescent="0.2">
      <c r="A116" s="7" t="str">
        <f t="shared" si="1"/>
        <v>EWGg_gg_QU_11</v>
      </c>
      <c r="B116" s="5" t="s">
        <v>579</v>
      </c>
      <c r="C116" s="5" t="s">
        <v>646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8">
        <v>190.15824564241362</v>
      </c>
      <c r="CS116" s="8">
        <v>193.00003911516833</v>
      </c>
      <c r="CT116" s="8">
        <v>195.771325387621</v>
      </c>
      <c r="CU116" s="8">
        <v>200.11914900688271</v>
      </c>
      <c r="CV116" s="8">
        <v>202.57726740716842</v>
      </c>
      <c r="CW116" s="21">
        <v>205.56714697116237</v>
      </c>
      <c r="CX116" s="165"/>
      <c r="CY116" s="167"/>
      <c r="CZ116" s="167"/>
      <c r="DA116" s="167"/>
      <c r="DB116" s="167"/>
      <c r="DC116" s="167"/>
      <c r="DD116" s="167"/>
      <c r="DE116" s="8"/>
    </row>
    <row r="117" spans="1:109" x14ac:dyDescent="0.2">
      <c r="A117" s="7" t="str">
        <f t="shared" si="1"/>
        <v>EWGg_gg_QU_12</v>
      </c>
      <c r="B117" s="5" t="s">
        <v>579</v>
      </c>
      <c r="C117" s="5" t="s">
        <v>646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8">
        <v>272.19527527152644</v>
      </c>
      <c r="CS117" s="8">
        <v>272.12273663844297</v>
      </c>
      <c r="CT117" s="8">
        <v>277.01046361918605</v>
      </c>
      <c r="CU117" s="8">
        <v>284.82470124146568</v>
      </c>
      <c r="CV117" s="8">
        <v>292.0213425805909</v>
      </c>
      <c r="CW117" s="21">
        <v>290.96517060465862</v>
      </c>
      <c r="CX117" s="165"/>
      <c r="CY117" s="167"/>
      <c r="CZ117" s="167"/>
      <c r="DA117" s="167"/>
      <c r="DB117" s="167"/>
      <c r="DC117" s="167"/>
      <c r="DD117" s="167"/>
      <c r="DE117" s="8"/>
    </row>
    <row r="118" spans="1:109" x14ac:dyDescent="0.2">
      <c r="A118" s="7" t="str">
        <f t="shared" si="1"/>
        <v>EWGg_gg_QU_13</v>
      </c>
      <c r="B118" s="5" t="s">
        <v>579</v>
      </c>
      <c r="C118" s="5" t="s">
        <v>646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8">
        <v>209.90779938328032</v>
      </c>
      <c r="CS118" s="8">
        <v>211.92954997924596</v>
      </c>
      <c r="CT118" s="8">
        <v>215.04330862534059</v>
      </c>
      <c r="CU118" s="8">
        <v>220.10431026462686</v>
      </c>
      <c r="CV118" s="8">
        <v>220.50862541618861</v>
      </c>
      <c r="CW118" s="21">
        <v>218.67315191320199</v>
      </c>
      <c r="CX118" s="165"/>
      <c r="CY118" s="167"/>
      <c r="CZ118" s="167"/>
      <c r="DA118" s="167"/>
      <c r="DB118" s="167"/>
      <c r="DC118" s="167"/>
      <c r="DD118" s="167"/>
      <c r="DE118" s="8"/>
    </row>
    <row r="119" spans="1:109" x14ac:dyDescent="0.2">
      <c r="A119" s="7" t="str">
        <f t="shared" si="1"/>
        <v>EWGg_gg_QU_14</v>
      </c>
      <c r="B119" s="5" t="s">
        <v>579</v>
      </c>
      <c r="C119" s="5" t="s">
        <v>646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8">
        <v>209.7320546398953</v>
      </c>
      <c r="CS119" s="8">
        <v>213.51468653289976</v>
      </c>
      <c r="CT119" s="8">
        <v>221.10362573545459</v>
      </c>
      <c r="CU119" s="8">
        <v>226.64655214994673</v>
      </c>
      <c r="CV119" s="8">
        <v>228.67016470214159</v>
      </c>
      <c r="CW119" s="21">
        <v>226.6298140776488</v>
      </c>
      <c r="CX119" s="165"/>
      <c r="CY119" s="167"/>
      <c r="CZ119" s="167"/>
      <c r="DA119" s="167"/>
      <c r="DB119" s="167"/>
      <c r="DC119" s="167"/>
      <c r="DD119" s="167"/>
      <c r="DE119" s="8"/>
    </row>
    <row r="120" spans="1:109" x14ac:dyDescent="0.2">
      <c r="A120" s="7" t="str">
        <f t="shared" si="1"/>
        <v>EWGg_gg_QU_15</v>
      </c>
      <c r="B120" s="5" t="s">
        <v>579</v>
      </c>
      <c r="C120" s="5" t="s">
        <v>646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8">
        <v>226.6268875368738</v>
      </c>
      <c r="CS120" s="8">
        <v>230.67525211386695</v>
      </c>
      <c r="CT120" s="8">
        <v>232.72817261615236</v>
      </c>
      <c r="CU120" s="8">
        <v>238.3844869111042</v>
      </c>
      <c r="CV120" s="8">
        <v>241.9772135363221</v>
      </c>
      <c r="CW120" s="21">
        <v>242.62208275958611</v>
      </c>
      <c r="CX120" s="165"/>
      <c r="CY120" s="167"/>
      <c r="CZ120" s="167"/>
      <c r="DA120" s="167"/>
      <c r="DB120" s="167"/>
      <c r="DC120" s="167"/>
      <c r="DD120" s="167"/>
      <c r="DE120" s="8"/>
    </row>
    <row r="121" spans="1:109" x14ac:dyDescent="0.2">
      <c r="A121" s="7" t="str">
        <f t="shared" si="1"/>
        <v>EWGg_gg_QU_16</v>
      </c>
      <c r="B121" s="5" t="s">
        <v>579</v>
      </c>
      <c r="C121" s="5" t="s">
        <v>646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8">
        <v>256.85079276470225</v>
      </c>
      <c r="CS121" s="8">
        <v>260.0438693408488</v>
      </c>
      <c r="CT121" s="8">
        <v>266.22365668368911</v>
      </c>
      <c r="CU121" s="8">
        <v>270.98553244171342</v>
      </c>
      <c r="CV121" s="8">
        <v>274.66798995840162</v>
      </c>
      <c r="CW121" s="21">
        <v>279.92586757828218</v>
      </c>
      <c r="CX121" s="165"/>
      <c r="CY121" s="167"/>
      <c r="CZ121" s="167"/>
      <c r="DA121" s="167"/>
      <c r="DB121" s="167"/>
      <c r="DC121" s="167"/>
      <c r="DD121" s="167"/>
      <c r="DE121" s="8"/>
    </row>
    <row r="122" spans="1:109" x14ac:dyDescent="0.2">
      <c r="A122" s="7" t="str">
        <f t="shared" si="1"/>
        <v>EWGg_gg_QU_17</v>
      </c>
      <c r="B122" s="5" t="s">
        <v>579</v>
      </c>
      <c r="C122" s="5" t="s">
        <v>646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8">
        <v>237.15586025571284</v>
      </c>
      <c r="CS122" s="8">
        <v>241.39100614631238</v>
      </c>
      <c r="CT122" s="8">
        <v>246.32901891930965</v>
      </c>
      <c r="CU122" s="8">
        <v>251.97470701750021</v>
      </c>
      <c r="CV122" s="8">
        <v>254.61434467538353</v>
      </c>
      <c r="CW122" s="21">
        <v>257.21522744821118</v>
      </c>
      <c r="CX122" s="165"/>
      <c r="CY122" s="167"/>
      <c r="CZ122" s="167"/>
      <c r="DA122" s="167"/>
      <c r="DB122" s="167"/>
      <c r="DC122" s="167"/>
      <c r="DD122" s="167"/>
      <c r="DE122" s="8"/>
    </row>
    <row r="123" spans="1:109" x14ac:dyDescent="0.2">
      <c r="A123" s="7" t="str">
        <f t="shared" si="1"/>
        <v>EWGg_gg_QU_18</v>
      </c>
      <c r="B123" s="5" t="s">
        <v>579</v>
      </c>
      <c r="C123" s="5" t="s">
        <v>646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8">
        <v>248.26441323808294</v>
      </c>
      <c r="CS123" s="8">
        <v>250.3246102250821</v>
      </c>
      <c r="CT123" s="8">
        <v>252.11845351405123</v>
      </c>
      <c r="CU123" s="8">
        <v>256.93541562129423</v>
      </c>
      <c r="CV123" s="8">
        <v>262.4074419921414</v>
      </c>
      <c r="CW123" s="21">
        <v>268.46921689758483</v>
      </c>
      <c r="CX123" s="165"/>
      <c r="CY123" s="167"/>
      <c r="CZ123" s="167"/>
      <c r="DA123" s="167"/>
      <c r="DB123" s="167"/>
      <c r="DC123" s="167"/>
      <c r="DD123" s="167"/>
      <c r="DE123" s="8"/>
    </row>
    <row r="124" spans="1:109" x14ac:dyDescent="0.2">
      <c r="A124" s="7" t="str">
        <f t="shared" si="1"/>
        <v>EWGg_gg_QU_19</v>
      </c>
      <c r="B124" s="5" t="s">
        <v>579</v>
      </c>
      <c r="C124" s="5" t="s">
        <v>646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8">
        <v>216.76319595372448</v>
      </c>
      <c r="CS124" s="8">
        <v>221.2215984103068</v>
      </c>
      <c r="CT124" s="8">
        <v>226.16511797518896</v>
      </c>
      <c r="CU124" s="8">
        <v>230.63710210982171</v>
      </c>
      <c r="CV124" s="8">
        <v>233.30309764464633</v>
      </c>
      <c r="CW124" s="21">
        <v>234.55974091862885</v>
      </c>
      <c r="CX124" s="165"/>
      <c r="CY124" s="167"/>
      <c r="CZ124" s="167"/>
      <c r="DA124" s="167"/>
      <c r="DB124" s="167"/>
      <c r="DC124" s="167"/>
      <c r="DD124" s="167"/>
      <c r="DE124" s="8"/>
    </row>
    <row r="125" spans="1:109" x14ac:dyDescent="0.2">
      <c r="A125" s="7" t="str">
        <f t="shared" si="1"/>
        <v>EWGg_gg_QU_20</v>
      </c>
      <c r="B125" s="5" t="s">
        <v>579</v>
      </c>
      <c r="C125" s="5" t="s">
        <v>646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8">
        <v>227.27456706915078</v>
      </c>
      <c r="CS125" s="8">
        <v>231.73756524980286</v>
      </c>
      <c r="CT125" s="8">
        <v>236.14779976090099</v>
      </c>
      <c r="CU125" s="8">
        <v>240.55942902013066</v>
      </c>
      <c r="CV125" s="8">
        <v>242.74211251398904</v>
      </c>
      <c r="CW125" s="21">
        <v>243.68350781340098</v>
      </c>
      <c r="CX125" s="165"/>
      <c r="CY125" s="167"/>
      <c r="CZ125" s="167"/>
      <c r="DA125" s="167"/>
      <c r="DB125" s="167"/>
      <c r="DC125" s="167"/>
      <c r="DD125" s="167"/>
      <c r="DE125" s="8"/>
    </row>
    <row r="126" spans="1:109" x14ac:dyDescent="0.2">
      <c r="A126" s="7" t="str">
        <f t="shared" si="1"/>
        <v>EWGg_gg_QU_21</v>
      </c>
      <c r="B126" s="5" t="s">
        <v>579</v>
      </c>
      <c r="C126" s="5" t="s">
        <v>646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8">
        <v>235.32163836997373</v>
      </c>
      <c r="CS126" s="8">
        <v>237.88464960920865</v>
      </c>
      <c r="CT126" s="8">
        <v>238.12519197354243</v>
      </c>
      <c r="CU126" s="8">
        <v>237.02191605556985</v>
      </c>
      <c r="CV126" s="8">
        <v>237.68873210304491</v>
      </c>
      <c r="CW126" s="21">
        <v>241.57733880620583</v>
      </c>
      <c r="CX126" s="165"/>
      <c r="CY126" s="167"/>
      <c r="CZ126" s="167"/>
      <c r="DA126" s="167"/>
      <c r="DB126" s="167"/>
      <c r="DC126" s="167"/>
      <c r="DD126" s="167"/>
      <c r="DE126" s="8"/>
    </row>
    <row r="127" spans="1:109" x14ac:dyDescent="0.2">
      <c r="A127" s="7" t="str">
        <f t="shared" si="1"/>
        <v>EWGg_gg_QU_22</v>
      </c>
      <c r="B127" s="5" t="s">
        <v>579</v>
      </c>
      <c r="C127" s="5" t="s">
        <v>646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8">
        <v>312.18142115088244</v>
      </c>
      <c r="CS127" s="8">
        <v>314.27236016784872</v>
      </c>
      <c r="CT127" s="8">
        <v>320.56996743620482</v>
      </c>
      <c r="CU127" s="8">
        <v>326.0573508575963</v>
      </c>
      <c r="CV127" s="8">
        <v>329.60884875458424</v>
      </c>
      <c r="CW127" s="21">
        <v>328.62466612865035</v>
      </c>
      <c r="CX127" s="165"/>
      <c r="CY127" s="167"/>
      <c r="CZ127" s="167"/>
      <c r="DA127" s="167"/>
      <c r="DB127" s="167"/>
      <c r="DC127" s="167"/>
      <c r="DD127" s="167"/>
      <c r="DE127" s="8"/>
    </row>
    <row r="128" spans="1:109" x14ac:dyDescent="0.2">
      <c r="A128" s="7" t="str">
        <f t="shared" si="1"/>
        <v>EWGg_gg_QU_23</v>
      </c>
      <c r="B128" s="5" t="s">
        <v>579</v>
      </c>
      <c r="C128" s="5" t="s">
        <v>646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8">
        <v>234.61981976828557</v>
      </c>
      <c r="CS128" s="8">
        <v>237.16930653830863</v>
      </c>
      <c r="CT128" s="8">
        <v>240.07674241830821</v>
      </c>
      <c r="CU128" s="8">
        <v>245.0578146720172</v>
      </c>
      <c r="CV128" s="8">
        <v>250.78230203148124</v>
      </c>
      <c r="CW128" s="21">
        <v>257.74092555422243</v>
      </c>
      <c r="CX128" s="165"/>
      <c r="CY128" s="167"/>
      <c r="CZ128" s="167"/>
      <c r="DA128" s="167"/>
      <c r="DB128" s="167"/>
      <c r="DC128" s="167"/>
      <c r="DD128" s="167"/>
      <c r="DE128" s="8"/>
    </row>
    <row r="129" spans="1:109" x14ac:dyDescent="0.2">
      <c r="A129" s="7" t="str">
        <f t="shared" si="1"/>
        <v>EWGg_gg_QU_24</v>
      </c>
      <c r="B129" s="5" t="s">
        <v>579</v>
      </c>
      <c r="C129" s="5" t="s">
        <v>646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8">
        <v>254.42587191406267</v>
      </c>
      <c r="CS129" s="8">
        <v>254.84150865609504</v>
      </c>
      <c r="CT129" s="8">
        <v>256.82078809461217</v>
      </c>
      <c r="CU129" s="8">
        <v>261.3870319939511</v>
      </c>
      <c r="CV129" s="8">
        <v>267.03739081343332</v>
      </c>
      <c r="CW129" s="21">
        <v>266.19206185886009</v>
      </c>
      <c r="CX129" s="165"/>
      <c r="CY129" s="167"/>
      <c r="CZ129" s="167"/>
      <c r="DA129" s="167"/>
      <c r="DB129" s="167"/>
      <c r="DC129" s="167"/>
      <c r="DD129" s="167"/>
      <c r="DE129" s="8"/>
    </row>
    <row r="130" spans="1:109" x14ac:dyDescent="0.2">
      <c r="A130" s="7" t="str">
        <f t="shared" ref="A130:A193" si="2">CONCATENATE(B130,"_",C130,"_",D130)</f>
        <v>EWGg_gg_QU_25</v>
      </c>
      <c r="B130" s="5" t="s">
        <v>579</v>
      </c>
      <c r="C130" s="5" t="s">
        <v>646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8">
        <v>337.03650150831476</v>
      </c>
      <c r="CS130" s="8">
        <v>344.58566228891021</v>
      </c>
      <c r="CT130" s="8">
        <v>349.98025035371603</v>
      </c>
      <c r="CU130" s="8">
        <v>358.69858002324827</v>
      </c>
      <c r="CV130" s="8">
        <v>358.90909004250062</v>
      </c>
      <c r="CW130" s="21">
        <v>359.35282498862631</v>
      </c>
      <c r="CX130" s="165"/>
      <c r="CY130" s="167"/>
      <c r="CZ130" s="167"/>
      <c r="DA130" s="167"/>
      <c r="DB130" s="167"/>
      <c r="DC130" s="167"/>
      <c r="DD130" s="167"/>
      <c r="DE130" s="8"/>
    </row>
    <row r="131" spans="1:109" x14ac:dyDescent="0.2">
      <c r="A131" s="7" t="str">
        <f t="shared" si="2"/>
        <v>EWGg_gg_QU_26</v>
      </c>
      <c r="B131" s="5" t="s">
        <v>579</v>
      </c>
      <c r="C131" s="5" t="s">
        <v>646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8">
        <v>195.94265327861982</v>
      </c>
      <c r="CS131" s="8">
        <v>200.41663954056017</v>
      </c>
      <c r="CT131" s="8">
        <v>202.58235411749979</v>
      </c>
      <c r="CU131" s="8">
        <v>207.87984990481129</v>
      </c>
      <c r="CV131" s="8">
        <v>209.23171768604627</v>
      </c>
      <c r="CW131" s="21">
        <v>211.25069270116725</v>
      </c>
      <c r="CX131" s="165"/>
      <c r="CY131" s="167"/>
      <c r="CZ131" s="167"/>
      <c r="DA131" s="167"/>
      <c r="DB131" s="167"/>
      <c r="DC131" s="167"/>
      <c r="DD131" s="167"/>
      <c r="DE131" s="8"/>
    </row>
    <row r="132" spans="1:109" x14ac:dyDescent="0.2">
      <c r="A132" s="7" t="str">
        <f t="shared" si="2"/>
        <v>EWGt_gg_QU_1</v>
      </c>
      <c r="B132" s="5" t="s">
        <v>3796</v>
      </c>
      <c r="C132" s="5" t="s">
        <v>646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8">
        <v>298.59420776730155</v>
      </c>
      <c r="CS132" s="8">
        <v>300.20374787158704</v>
      </c>
      <c r="CT132" s="8">
        <v>302.49819685401775</v>
      </c>
      <c r="CU132" s="8">
        <v>304.45111032602472</v>
      </c>
      <c r="CV132" s="8">
        <v>306.35635041822366</v>
      </c>
      <c r="CW132" s="21">
        <v>309.37791651858453</v>
      </c>
      <c r="CX132" s="165"/>
      <c r="CY132" s="167"/>
      <c r="CZ132" s="167"/>
      <c r="DA132" s="167"/>
      <c r="DB132" s="167"/>
      <c r="DC132" s="167"/>
      <c r="DD132" s="167"/>
      <c r="DE132" s="8"/>
    </row>
    <row r="133" spans="1:109" x14ac:dyDescent="0.2">
      <c r="A133" s="7" t="str">
        <f t="shared" si="2"/>
        <v>EWGt_gg_QU_2</v>
      </c>
      <c r="B133" s="5" t="s">
        <v>3796</v>
      </c>
      <c r="C133" s="5" t="s">
        <v>646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8">
        <v>212.78456837793692</v>
      </c>
      <c r="CS133" s="8">
        <v>212.55970512128442</v>
      </c>
      <c r="CT133" s="8">
        <v>211.72861290101699</v>
      </c>
      <c r="CU133" s="8">
        <v>213.04601985308514</v>
      </c>
      <c r="CV133" s="8">
        <v>213.98577008393673</v>
      </c>
      <c r="CW133" s="21">
        <v>216.58957808287909</v>
      </c>
      <c r="CX133" s="165"/>
      <c r="CY133" s="167"/>
      <c r="CZ133" s="167"/>
      <c r="DA133" s="167"/>
      <c r="DB133" s="167"/>
      <c r="DC133" s="167"/>
      <c r="DD133" s="167"/>
      <c r="DE133" s="8"/>
    </row>
    <row r="134" spans="1:109" x14ac:dyDescent="0.2">
      <c r="A134" s="7" t="str">
        <f t="shared" si="2"/>
        <v>EWGt_gg_QU_3</v>
      </c>
      <c r="B134" s="5" t="s">
        <v>3796</v>
      </c>
      <c r="C134" s="5" t="s">
        <v>646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8">
        <v>233.30345963798831</v>
      </c>
      <c r="CS134" s="8">
        <v>235.61933544739099</v>
      </c>
      <c r="CT134" s="8">
        <v>239.13356305393518</v>
      </c>
      <c r="CU134" s="8">
        <v>241.65058470827788</v>
      </c>
      <c r="CV134" s="8">
        <v>244.0120132371072</v>
      </c>
      <c r="CW134" s="21">
        <v>244.83529741131105</v>
      </c>
      <c r="CX134" s="165"/>
      <c r="CY134" s="167"/>
      <c r="CZ134" s="167"/>
      <c r="DA134" s="167"/>
      <c r="DB134" s="167"/>
      <c r="DC134" s="167"/>
      <c r="DD134" s="167"/>
      <c r="DE134" s="8"/>
    </row>
    <row r="135" spans="1:109" x14ac:dyDescent="0.2">
      <c r="A135" s="7" t="str">
        <f t="shared" si="2"/>
        <v>EWGt_gg_QU_4</v>
      </c>
      <c r="B135" s="5" t="s">
        <v>3796</v>
      </c>
      <c r="C135" s="5" t="s">
        <v>646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8">
        <v>215.16863609816869</v>
      </c>
      <c r="CS135" s="8">
        <v>215.84111525728224</v>
      </c>
      <c r="CT135" s="8">
        <v>218.25591727556139</v>
      </c>
      <c r="CU135" s="8">
        <v>223.02290059453708</v>
      </c>
      <c r="CV135" s="8">
        <v>226.81631107573844</v>
      </c>
      <c r="CW135" s="21">
        <v>230.3523872479588</v>
      </c>
      <c r="CX135" s="165"/>
      <c r="CY135" s="167"/>
      <c r="CZ135" s="167"/>
      <c r="DA135" s="167"/>
      <c r="DB135" s="167"/>
      <c r="DC135" s="167"/>
      <c r="DD135" s="167"/>
      <c r="DE135" s="8"/>
    </row>
    <row r="136" spans="1:109" x14ac:dyDescent="0.2">
      <c r="A136" s="7" t="str">
        <f t="shared" si="2"/>
        <v>EWGt_gg_QU_5</v>
      </c>
      <c r="B136" s="5" t="s">
        <v>3796</v>
      </c>
      <c r="C136" s="5" t="s">
        <v>646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8">
        <v>284.55777623841908</v>
      </c>
      <c r="CS136" s="8">
        <v>294.36981731128708</v>
      </c>
      <c r="CT136" s="8">
        <v>304.53622441755039</v>
      </c>
      <c r="CU136" s="8">
        <v>313.00027840091184</v>
      </c>
      <c r="CV136" s="8">
        <v>313.7294958617577</v>
      </c>
      <c r="CW136" s="21">
        <v>307.72956411847798</v>
      </c>
      <c r="CX136" s="165"/>
      <c r="CY136" s="167"/>
      <c r="CZ136" s="167"/>
      <c r="DA136" s="167"/>
      <c r="DB136" s="167"/>
      <c r="DC136" s="167"/>
      <c r="DD136" s="167"/>
      <c r="DE136" s="8"/>
    </row>
    <row r="137" spans="1:109" x14ac:dyDescent="0.2">
      <c r="A137" s="7" t="str">
        <f t="shared" si="2"/>
        <v>EWGt_gg_QU_6</v>
      </c>
      <c r="B137" s="5" t="s">
        <v>3796</v>
      </c>
      <c r="C137" s="5" t="s">
        <v>646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8">
        <v>260.09705021119152</v>
      </c>
      <c r="CS137" s="8">
        <v>263.88730585865625</v>
      </c>
      <c r="CT137" s="8">
        <v>267.76596911807695</v>
      </c>
      <c r="CU137" s="8">
        <v>273.80058057351761</v>
      </c>
      <c r="CV137" s="8">
        <v>275.61898162379413</v>
      </c>
      <c r="CW137" s="21">
        <v>277.31115059338123</v>
      </c>
      <c r="CX137" s="165"/>
      <c r="CY137" s="167"/>
      <c r="CZ137" s="167"/>
      <c r="DA137" s="167"/>
      <c r="DB137" s="167"/>
      <c r="DC137" s="167"/>
      <c r="DD137" s="167"/>
      <c r="DE137" s="8"/>
    </row>
    <row r="138" spans="1:109" x14ac:dyDescent="0.2">
      <c r="A138" s="7" t="str">
        <f t="shared" si="2"/>
        <v>EWGt_gg_QU_7</v>
      </c>
      <c r="B138" s="5" t="s">
        <v>3796</v>
      </c>
      <c r="C138" s="5" t="s">
        <v>646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8">
        <v>261.65636160241883</v>
      </c>
      <c r="CS138" s="8">
        <v>265.7149108967069</v>
      </c>
      <c r="CT138" s="8">
        <v>271.94942760054897</v>
      </c>
      <c r="CU138" s="8">
        <v>277.91672657417161</v>
      </c>
      <c r="CV138" s="8">
        <v>281.98895725709684</v>
      </c>
      <c r="CW138" s="21">
        <v>285.98041360431273</v>
      </c>
      <c r="CX138" s="165"/>
      <c r="CY138" s="167"/>
      <c r="CZ138" s="167"/>
      <c r="DA138" s="167"/>
      <c r="DB138" s="167"/>
      <c r="DC138" s="167"/>
      <c r="DD138" s="167"/>
      <c r="DE138" s="8"/>
    </row>
    <row r="139" spans="1:109" x14ac:dyDescent="0.2">
      <c r="A139" s="7" t="str">
        <f t="shared" si="2"/>
        <v>EWGt_gg_QU_8</v>
      </c>
      <c r="B139" s="5" t="s">
        <v>3796</v>
      </c>
      <c r="C139" s="5" t="s">
        <v>646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8">
        <v>200.92797304890803</v>
      </c>
      <c r="CS139" s="8">
        <v>201.86190565024867</v>
      </c>
      <c r="CT139" s="8">
        <v>205.88099132207935</v>
      </c>
      <c r="CU139" s="8">
        <v>207.98920179296931</v>
      </c>
      <c r="CV139" s="8">
        <v>208.42477038815937</v>
      </c>
      <c r="CW139" s="21">
        <v>207.39296792033207</v>
      </c>
      <c r="CX139" s="165"/>
      <c r="CY139" s="167"/>
      <c r="CZ139" s="167"/>
      <c r="DA139" s="167"/>
      <c r="DB139" s="167"/>
      <c r="DC139" s="167"/>
      <c r="DD139" s="167"/>
      <c r="DE139" s="8"/>
    </row>
    <row r="140" spans="1:109" x14ac:dyDescent="0.2">
      <c r="A140" s="7" t="str">
        <f t="shared" si="2"/>
        <v>EWGt_gg_QU_9</v>
      </c>
      <c r="B140" s="5" t="s">
        <v>3796</v>
      </c>
      <c r="C140" s="5" t="s">
        <v>646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8">
        <v>347.31029191318157</v>
      </c>
      <c r="CS140" s="8">
        <v>350.42058064359708</v>
      </c>
      <c r="CT140" s="8">
        <v>356.91569041764268</v>
      </c>
      <c r="CU140" s="8">
        <v>363.89138803231577</v>
      </c>
      <c r="CV140" s="8">
        <v>367.28486244329468</v>
      </c>
      <c r="CW140" s="21">
        <v>367.68402260605166</v>
      </c>
      <c r="CX140" s="165"/>
      <c r="CY140" s="167"/>
      <c r="CZ140" s="167"/>
      <c r="DA140" s="167"/>
      <c r="DB140" s="167"/>
      <c r="DC140" s="167"/>
      <c r="DD140" s="167"/>
      <c r="DE140" s="8"/>
    </row>
    <row r="141" spans="1:109" x14ac:dyDescent="0.2">
      <c r="A141" s="7" t="str">
        <f t="shared" si="2"/>
        <v>EWGt_gg_QU_10</v>
      </c>
      <c r="B141" s="5" t="s">
        <v>3796</v>
      </c>
      <c r="C141" s="5" t="s">
        <v>646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8">
        <v>237.28202608147512</v>
      </c>
      <c r="CS141" s="8">
        <v>239.22138346313548</v>
      </c>
      <c r="CT141" s="8">
        <v>242.14873401181805</v>
      </c>
      <c r="CU141" s="8">
        <v>244.77717648084936</v>
      </c>
      <c r="CV141" s="8">
        <v>248.10842531467674</v>
      </c>
      <c r="CW141" s="21">
        <v>251.09246637465259</v>
      </c>
      <c r="CX141" s="165"/>
      <c r="CY141" s="167"/>
      <c r="CZ141" s="167"/>
      <c r="DA141" s="167"/>
      <c r="DB141" s="167"/>
      <c r="DC141" s="167"/>
      <c r="DD141" s="167"/>
      <c r="DE141" s="8"/>
    </row>
    <row r="142" spans="1:109" x14ac:dyDescent="0.2">
      <c r="A142" s="7" t="str">
        <f t="shared" si="2"/>
        <v>EWGt_gg_QU_11</v>
      </c>
      <c r="B142" s="5" t="s">
        <v>3796</v>
      </c>
      <c r="C142" s="5" t="s">
        <v>646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8">
        <v>191.27699514385316</v>
      </c>
      <c r="CS142" s="8">
        <v>193.2722500465587</v>
      </c>
      <c r="CT142" s="8">
        <v>194.87628533268403</v>
      </c>
      <c r="CU142" s="8">
        <v>197.72906587403725</v>
      </c>
      <c r="CV142" s="8">
        <v>199.5026902492136</v>
      </c>
      <c r="CW142" s="21">
        <v>202.65007427854539</v>
      </c>
      <c r="CX142" s="165"/>
      <c r="CY142" s="167"/>
      <c r="CZ142" s="167"/>
      <c r="DA142" s="167"/>
      <c r="DB142" s="167"/>
      <c r="DC142" s="167"/>
      <c r="DD142" s="167"/>
      <c r="DE142" s="8"/>
    </row>
    <row r="143" spans="1:109" x14ac:dyDescent="0.2">
      <c r="A143" s="7" t="str">
        <f t="shared" si="2"/>
        <v>EWGt_gg_QU_12</v>
      </c>
      <c r="B143" s="5" t="s">
        <v>3796</v>
      </c>
      <c r="C143" s="5" t="s">
        <v>646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8">
        <v>274.47835902898703</v>
      </c>
      <c r="CS143" s="8">
        <v>272.74341599669083</v>
      </c>
      <c r="CT143" s="8">
        <v>275.5211901949977</v>
      </c>
      <c r="CU143" s="8">
        <v>280.64943320202434</v>
      </c>
      <c r="CV143" s="8">
        <v>286.55606289320718</v>
      </c>
      <c r="CW143" s="21">
        <v>285.57950424475513</v>
      </c>
      <c r="CX143" s="165"/>
      <c r="CY143" s="167"/>
      <c r="CZ143" s="167"/>
      <c r="DA143" s="167"/>
      <c r="DB143" s="167"/>
      <c r="DC143" s="167"/>
      <c r="DD143" s="167"/>
      <c r="DE143" s="8"/>
    </row>
    <row r="144" spans="1:109" x14ac:dyDescent="0.2">
      <c r="A144" s="7" t="str">
        <f t="shared" si="2"/>
        <v>EWGt_gg_QU_13</v>
      </c>
      <c r="B144" s="5" t="s">
        <v>3796</v>
      </c>
      <c r="C144" s="5" t="s">
        <v>646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8">
        <v>210.70982101384163</v>
      </c>
      <c r="CS144" s="8">
        <v>211.80646951891637</v>
      </c>
      <c r="CT144" s="8">
        <v>213.71616044585252</v>
      </c>
      <c r="CU144" s="8">
        <v>217.18191300904562</v>
      </c>
      <c r="CV144" s="8">
        <v>216.71019665567368</v>
      </c>
      <c r="CW144" s="21">
        <v>214.89801425617071</v>
      </c>
      <c r="CX144" s="165"/>
      <c r="CY144" s="167"/>
      <c r="CZ144" s="167"/>
      <c r="DA144" s="167"/>
      <c r="DB144" s="167"/>
      <c r="DC144" s="167"/>
      <c r="DD144" s="167"/>
      <c r="DE144" s="8"/>
    </row>
    <row r="145" spans="1:109" x14ac:dyDescent="0.2">
      <c r="A145" s="7" t="str">
        <f t="shared" si="2"/>
        <v>EWGt_gg_QU_14</v>
      </c>
      <c r="B145" s="5" t="s">
        <v>3796</v>
      </c>
      <c r="C145" s="5" t="s">
        <v>646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8">
        <v>210.02718154979928</v>
      </c>
      <c r="CS145" s="8">
        <v>212.97403137492992</v>
      </c>
      <c r="CT145" s="8">
        <v>219.26495178502333</v>
      </c>
      <c r="CU145" s="8">
        <v>223.3482625131337</v>
      </c>
      <c r="CV145" s="8">
        <v>224.70256554474975</v>
      </c>
      <c r="CW145" s="21">
        <v>222.97585813381932</v>
      </c>
      <c r="CX145" s="165"/>
      <c r="CY145" s="167"/>
      <c r="CZ145" s="167"/>
      <c r="DA145" s="167"/>
      <c r="DB145" s="167"/>
      <c r="DC145" s="167"/>
      <c r="DD145" s="167"/>
      <c r="DE145" s="8"/>
    </row>
    <row r="146" spans="1:109" x14ac:dyDescent="0.2">
      <c r="A146" s="7" t="str">
        <f t="shared" si="2"/>
        <v>EWGt_gg_QU_15</v>
      </c>
      <c r="B146" s="5" t="s">
        <v>3796</v>
      </c>
      <c r="C146" s="5" t="s">
        <v>646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8">
        <v>225.26216553968979</v>
      </c>
      <c r="CS146" s="8">
        <v>228.53527118577827</v>
      </c>
      <c r="CT146" s="8">
        <v>229.70554831559812</v>
      </c>
      <c r="CU146" s="8">
        <v>234.05048284590842</v>
      </c>
      <c r="CV146" s="8">
        <v>237.03758743506936</v>
      </c>
      <c r="CW146" s="21">
        <v>238.15335416204243</v>
      </c>
      <c r="CX146" s="165"/>
      <c r="CY146" s="167"/>
      <c r="CZ146" s="167"/>
      <c r="DA146" s="167"/>
      <c r="DB146" s="167"/>
      <c r="DC146" s="167"/>
      <c r="DD146" s="167"/>
      <c r="DE146" s="8"/>
    </row>
    <row r="147" spans="1:109" x14ac:dyDescent="0.2">
      <c r="A147" s="7" t="str">
        <f t="shared" si="2"/>
        <v>EWGt_gg_QU_16</v>
      </c>
      <c r="B147" s="5" t="s">
        <v>3796</v>
      </c>
      <c r="C147" s="5" t="s">
        <v>646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8">
        <v>254.43866393263332</v>
      </c>
      <c r="CS147" s="8">
        <v>256.75158972072137</v>
      </c>
      <c r="CT147" s="8">
        <v>261.49743867103291</v>
      </c>
      <c r="CU147" s="8">
        <v>264.68067348376104</v>
      </c>
      <c r="CV147" s="8">
        <v>267.58612441582767</v>
      </c>
      <c r="CW147" s="21">
        <v>273.00827320996234</v>
      </c>
      <c r="CX147" s="165"/>
      <c r="CY147" s="167"/>
      <c r="CZ147" s="167"/>
      <c r="DA147" s="167"/>
      <c r="DB147" s="167"/>
      <c r="DC147" s="167"/>
      <c r="DD147" s="167"/>
      <c r="DE147" s="8"/>
    </row>
    <row r="148" spans="1:109" x14ac:dyDescent="0.2">
      <c r="A148" s="7" t="str">
        <f t="shared" si="2"/>
        <v>EWGt_gg_QU_17</v>
      </c>
      <c r="B148" s="5" t="s">
        <v>3796</v>
      </c>
      <c r="C148" s="5" t="s">
        <v>646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8">
        <v>235.66337214284235</v>
      </c>
      <c r="CS148" s="8">
        <v>239.03440174405719</v>
      </c>
      <c r="CT148" s="8">
        <v>242.76276460731444</v>
      </c>
      <c r="CU148" s="8">
        <v>246.62324615889017</v>
      </c>
      <c r="CV148" s="8">
        <v>248.43865160964603</v>
      </c>
      <c r="CW148" s="21">
        <v>251.30826349389238</v>
      </c>
      <c r="CX148" s="165"/>
      <c r="CY148" s="167"/>
      <c r="CZ148" s="167"/>
      <c r="DA148" s="167"/>
      <c r="DB148" s="167"/>
      <c r="DC148" s="167"/>
      <c r="DD148" s="167"/>
      <c r="DE148" s="8"/>
    </row>
    <row r="149" spans="1:109" x14ac:dyDescent="0.2">
      <c r="A149" s="7" t="str">
        <f t="shared" si="2"/>
        <v>EWGt_gg_QU_18</v>
      </c>
      <c r="B149" s="5" t="s">
        <v>3796</v>
      </c>
      <c r="C149" s="5" t="s">
        <v>646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8">
        <v>251.46526975477275</v>
      </c>
      <c r="CS149" s="8">
        <v>252.64159693623219</v>
      </c>
      <c r="CT149" s="8">
        <v>252.92951655109991</v>
      </c>
      <c r="CU149" s="8">
        <v>255.59087720244284</v>
      </c>
      <c r="CV149" s="8">
        <v>259.58215761803166</v>
      </c>
      <c r="CW149" s="21">
        <v>265.31855911948901</v>
      </c>
      <c r="CX149" s="165"/>
      <c r="CY149" s="167"/>
      <c r="CZ149" s="167"/>
      <c r="DA149" s="167"/>
      <c r="DB149" s="167"/>
      <c r="DC149" s="167"/>
      <c r="DD149" s="167"/>
      <c r="DE149" s="8"/>
    </row>
    <row r="150" spans="1:109" x14ac:dyDescent="0.2">
      <c r="A150" s="7" t="str">
        <f t="shared" si="2"/>
        <v>EWGt_gg_QU_19</v>
      </c>
      <c r="B150" s="5" t="s">
        <v>3796</v>
      </c>
      <c r="C150" s="5" t="s">
        <v>646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8">
        <v>216.47172219594106</v>
      </c>
      <c r="CS150" s="8">
        <v>220.09736107776658</v>
      </c>
      <c r="CT150" s="8">
        <v>223.72596467483899</v>
      </c>
      <c r="CU150" s="8">
        <v>226.59271889583081</v>
      </c>
      <c r="CV150" s="8">
        <v>228.44303271181329</v>
      </c>
      <c r="CW150" s="21">
        <v>229.90075723822417</v>
      </c>
      <c r="CX150" s="165"/>
      <c r="CY150" s="167"/>
      <c r="CZ150" s="167"/>
      <c r="DA150" s="167"/>
      <c r="DB150" s="167"/>
      <c r="DC150" s="167"/>
      <c r="DD150" s="167"/>
      <c r="DE150" s="8"/>
    </row>
    <row r="151" spans="1:109" x14ac:dyDescent="0.2">
      <c r="A151" s="7" t="str">
        <f t="shared" si="2"/>
        <v>EWGt_gg_QU_20</v>
      </c>
      <c r="B151" s="5" t="s">
        <v>3796</v>
      </c>
      <c r="C151" s="5" t="s">
        <v>646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8">
        <v>228.24670722295625</v>
      </c>
      <c r="CS151" s="8">
        <v>231.93934766994394</v>
      </c>
      <c r="CT151" s="8">
        <v>234.97402930814201</v>
      </c>
      <c r="CU151" s="8">
        <v>237.87972905860627</v>
      </c>
      <c r="CV151" s="8">
        <v>239.33947650022742</v>
      </c>
      <c r="CW151" s="21">
        <v>240.60955272152782</v>
      </c>
      <c r="CX151" s="165"/>
      <c r="CY151" s="167"/>
      <c r="CZ151" s="167"/>
      <c r="DA151" s="167"/>
      <c r="DB151" s="167"/>
      <c r="DC151" s="167"/>
      <c r="DD151" s="167"/>
      <c r="DE151" s="8"/>
    </row>
    <row r="152" spans="1:109" x14ac:dyDescent="0.2">
      <c r="A152" s="7" t="str">
        <f t="shared" si="2"/>
        <v>EWGt_gg_QU_21</v>
      </c>
      <c r="B152" s="5" t="s">
        <v>3796</v>
      </c>
      <c r="C152" s="5" t="s">
        <v>646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8">
        <v>236.12971365869507</v>
      </c>
      <c r="CS152" s="8">
        <v>237.77720032346249</v>
      </c>
      <c r="CT152" s="8">
        <v>236.86328686814844</v>
      </c>
      <c r="CU152" s="8">
        <v>234.22217443608744</v>
      </c>
      <c r="CV152" s="8">
        <v>234.0767072186984</v>
      </c>
      <c r="CW152" s="21">
        <v>238.05975467937714</v>
      </c>
      <c r="CX152" s="165"/>
      <c r="CY152" s="167"/>
      <c r="CZ152" s="167"/>
      <c r="DA152" s="167"/>
      <c r="DB152" s="167"/>
      <c r="DC152" s="167"/>
      <c r="DD152" s="167"/>
      <c r="DE152" s="8"/>
    </row>
    <row r="153" spans="1:109" x14ac:dyDescent="0.2">
      <c r="A153" s="7" t="str">
        <f t="shared" si="2"/>
        <v>EWGt_gg_QU_22</v>
      </c>
      <c r="B153" s="5" t="s">
        <v>3796</v>
      </c>
      <c r="C153" s="5" t="s">
        <v>646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8">
        <v>311.78271164190119</v>
      </c>
      <c r="CS153" s="8">
        <v>312.65965466301964</v>
      </c>
      <c r="CT153" s="8">
        <v>317.08884873100834</v>
      </c>
      <c r="CU153" s="8">
        <v>320.29125070118238</v>
      </c>
      <c r="CV153" s="8">
        <v>322.62342656539982</v>
      </c>
      <c r="CW153" s="21">
        <v>321.95751840608818</v>
      </c>
      <c r="CX153" s="165"/>
      <c r="CY153" s="167"/>
      <c r="CZ153" s="167"/>
      <c r="DA153" s="167"/>
      <c r="DB153" s="167"/>
      <c r="DC153" s="167"/>
      <c r="DD153" s="167"/>
      <c r="DE153" s="8"/>
    </row>
    <row r="154" spans="1:109" x14ac:dyDescent="0.2">
      <c r="A154" s="7" t="str">
        <f t="shared" si="2"/>
        <v>EWGt_gg_QU_23</v>
      </c>
      <c r="B154" s="5" t="s">
        <v>3796</v>
      </c>
      <c r="C154" s="5" t="s">
        <v>646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8">
        <v>236.54775407160875</v>
      </c>
      <c r="CS154" s="8">
        <v>238.57170989902048</v>
      </c>
      <c r="CT154" s="8">
        <v>240.29977146086674</v>
      </c>
      <c r="CU154" s="8">
        <v>243.41010197737114</v>
      </c>
      <c r="CV154" s="8">
        <v>247.75242193737063</v>
      </c>
      <c r="CW154" s="21">
        <v>254.24367396649049</v>
      </c>
      <c r="CX154" s="165"/>
      <c r="CY154" s="167"/>
      <c r="CZ154" s="167"/>
      <c r="DA154" s="167"/>
      <c r="DB154" s="167"/>
      <c r="DC154" s="167"/>
      <c r="DD154" s="167"/>
      <c r="DE154" s="8"/>
    </row>
    <row r="155" spans="1:109" x14ac:dyDescent="0.2">
      <c r="A155" s="7" t="str">
        <f t="shared" si="2"/>
        <v>EWGt_gg_QU_24</v>
      </c>
      <c r="B155" s="5" t="s">
        <v>3796</v>
      </c>
      <c r="C155" s="5" t="s">
        <v>646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8">
        <v>253.24362038064135</v>
      </c>
      <c r="CS155" s="8">
        <v>252.69932092352565</v>
      </c>
      <c r="CT155" s="8">
        <v>253.30131185253228</v>
      </c>
      <c r="CU155" s="8">
        <v>256.16491266560064</v>
      </c>
      <c r="CV155" s="8">
        <v>260.85405648084361</v>
      </c>
      <c r="CW155" s="21">
        <v>260.15042454607897</v>
      </c>
      <c r="CX155" s="165"/>
      <c r="CY155" s="167"/>
      <c r="CZ155" s="167"/>
      <c r="DA155" s="167"/>
      <c r="DB155" s="167"/>
      <c r="DC155" s="167"/>
      <c r="DD155" s="167"/>
      <c r="DE155" s="8"/>
    </row>
    <row r="156" spans="1:109" x14ac:dyDescent="0.2">
      <c r="A156" s="7" t="str">
        <f t="shared" si="2"/>
        <v>EWGt_gg_QU_25</v>
      </c>
      <c r="B156" s="5" t="s">
        <v>3796</v>
      </c>
      <c r="C156" s="5" t="s">
        <v>646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8">
        <v>338.07704293358159</v>
      </c>
      <c r="CS156" s="8">
        <v>343.83141404628503</v>
      </c>
      <c r="CT156" s="8">
        <v>346.6483506752939</v>
      </c>
      <c r="CU156" s="8">
        <v>351.89564297230942</v>
      </c>
      <c r="CV156" s="8">
        <v>350.37429140267204</v>
      </c>
      <c r="CW156" s="21">
        <v>351.05219593139225</v>
      </c>
      <c r="CX156" s="165"/>
      <c r="CY156" s="167"/>
      <c r="CZ156" s="167"/>
      <c r="DA156" s="167"/>
      <c r="DB156" s="167"/>
      <c r="DC156" s="167"/>
      <c r="DD156" s="167"/>
      <c r="DE156" s="8"/>
    </row>
    <row r="157" spans="1:109" x14ac:dyDescent="0.2">
      <c r="A157" s="7" t="str">
        <f t="shared" si="2"/>
        <v>EWGt_gg_QU_26</v>
      </c>
      <c r="B157" s="5" t="s">
        <v>3796</v>
      </c>
      <c r="C157" s="5" t="s">
        <v>646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8">
        <v>196.60675257906553</v>
      </c>
      <c r="CS157" s="8">
        <v>200.36837266721764</v>
      </c>
      <c r="CT157" s="8">
        <v>201.44062257924512</v>
      </c>
      <c r="CU157" s="8">
        <v>205.39731017999438</v>
      </c>
      <c r="CV157" s="8">
        <v>206.12963121977825</v>
      </c>
      <c r="CW157" s="21">
        <v>208.41757726625306</v>
      </c>
      <c r="CX157" s="165"/>
      <c r="CY157" s="167"/>
      <c r="CZ157" s="167"/>
      <c r="DA157" s="167"/>
      <c r="DB157" s="167"/>
      <c r="DC157" s="167"/>
      <c r="DD157" s="167"/>
      <c r="DE157" s="8"/>
    </row>
    <row r="158" spans="1:109" x14ac:dyDescent="0.2">
      <c r="A158" s="7" t="str">
        <f t="shared" si="2"/>
        <v>EWGm_gg_QU_1</v>
      </c>
      <c r="B158" s="5" t="s">
        <v>578</v>
      </c>
      <c r="C158" s="5" t="s">
        <v>646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8">
        <v>294.59880131790425</v>
      </c>
      <c r="CS158" s="8">
        <v>295.04126684594263</v>
      </c>
      <c r="CT158" s="8">
        <v>295.78261536766826</v>
      </c>
      <c r="CU158" s="8">
        <v>295.86262065555707</v>
      </c>
      <c r="CV158" s="8">
        <v>295.99668097955657</v>
      </c>
      <c r="CW158" s="21">
        <v>297.73235818022033</v>
      </c>
      <c r="CX158" s="165"/>
      <c r="CY158" s="167"/>
      <c r="CZ158" s="167"/>
      <c r="DA158" s="167"/>
      <c r="DB158" s="167"/>
      <c r="DC158" s="167"/>
      <c r="DD158" s="167"/>
      <c r="DE158" s="8"/>
    </row>
    <row r="159" spans="1:109" x14ac:dyDescent="0.2">
      <c r="A159" s="7" t="str">
        <f t="shared" si="2"/>
        <v>EWGm_gg_QU_2</v>
      </c>
      <c r="B159" s="5" t="s">
        <v>578</v>
      </c>
      <c r="C159" s="5" t="s">
        <v>646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8">
        <v>211.28536735856463</v>
      </c>
      <c r="CS159" s="8">
        <v>210.24965733702086</v>
      </c>
      <c r="CT159" s="8">
        <v>208.4805521836698</v>
      </c>
      <c r="CU159" s="8">
        <v>208.45243755179351</v>
      </c>
      <c r="CV159" s="8">
        <v>208.31378657852602</v>
      </c>
      <c r="CW159" s="21">
        <v>210.33607109613507</v>
      </c>
      <c r="CX159" s="165"/>
      <c r="CY159" s="167"/>
      <c r="CZ159" s="167"/>
      <c r="DA159" s="167"/>
      <c r="DB159" s="167"/>
      <c r="DC159" s="167"/>
      <c r="DD159" s="167"/>
      <c r="DE159" s="8"/>
    </row>
    <row r="160" spans="1:109" x14ac:dyDescent="0.2">
      <c r="A160" s="7" t="str">
        <f t="shared" si="2"/>
        <v>EWGm_gg_QU_3</v>
      </c>
      <c r="B160" s="5" t="s">
        <v>578</v>
      </c>
      <c r="C160" s="5" t="s">
        <v>646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8">
        <v>231.71515083030286</v>
      </c>
      <c r="CS160" s="8">
        <v>232.88451148240554</v>
      </c>
      <c r="CT160" s="8">
        <v>234.99453840097127</v>
      </c>
      <c r="CU160" s="8">
        <v>235.62666039991814</v>
      </c>
      <c r="CV160" s="8">
        <v>236.67655303237771</v>
      </c>
      <c r="CW160" s="21">
        <v>236.90493721536149</v>
      </c>
      <c r="CX160" s="165"/>
      <c r="CY160" s="167"/>
      <c r="CZ160" s="167"/>
      <c r="DA160" s="167"/>
      <c r="DB160" s="167"/>
      <c r="DC160" s="167"/>
      <c r="DD160" s="167"/>
      <c r="DE160" s="8"/>
    </row>
    <row r="161" spans="1:109" x14ac:dyDescent="0.2">
      <c r="A161" s="7" t="str">
        <f t="shared" si="2"/>
        <v>EWGm_gg_QU_4</v>
      </c>
      <c r="B161" s="5" t="s">
        <v>578</v>
      </c>
      <c r="C161" s="5" t="s">
        <v>646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8">
        <v>222.98082568491608</v>
      </c>
      <c r="CS161" s="8">
        <v>222.60911882070263</v>
      </c>
      <c r="CT161" s="8">
        <v>224.1314676460689</v>
      </c>
      <c r="CU161" s="8">
        <v>227.61943389999922</v>
      </c>
      <c r="CV161" s="8">
        <v>230.30398307081273</v>
      </c>
      <c r="CW161" s="21">
        <v>233.3070391062011</v>
      </c>
      <c r="CX161" s="165"/>
      <c r="CY161" s="167"/>
      <c r="CZ161" s="167"/>
      <c r="DA161" s="167"/>
      <c r="DB161" s="167"/>
      <c r="DC161" s="167"/>
      <c r="DD161" s="167"/>
      <c r="DE161" s="8"/>
    </row>
    <row r="162" spans="1:109" x14ac:dyDescent="0.2">
      <c r="A162" s="7" t="str">
        <f t="shared" si="2"/>
        <v>EWGm_gg_QU_5</v>
      </c>
      <c r="B162" s="5" t="s">
        <v>578</v>
      </c>
      <c r="C162" s="5" t="s">
        <v>646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8">
        <v>273.87399611331665</v>
      </c>
      <c r="CS162" s="8">
        <v>281.56257601285023</v>
      </c>
      <c r="CT162" s="8">
        <v>289.50062859928306</v>
      </c>
      <c r="CU162" s="8">
        <v>295.06640240600302</v>
      </c>
      <c r="CV162" s="8">
        <v>294.21901227937434</v>
      </c>
      <c r="CW162" s="21">
        <v>288.88041082656889</v>
      </c>
      <c r="CX162" s="165"/>
      <c r="CY162" s="167"/>
      <c r="CZ162" s="167"/>
      <c r="DA162" s="167"/>
      <c r="DB162" s="167"/>
      <c r="DC162" s="167"/>
      <c r="DD162" s="167"/>
      <c r="DE162" s="8"/>
    </row>
    <row r="163" spans="1:109" x14ac:dyDescent="0.2">
      <c r="A163" s="7" t="str">
        <f t="shared" si="2"/>
        <v>EWGm_gg_QU_6</v>
      </c>
      <c r="B163" s="5" t="s">
        <v>578</v>
      </c>
      <c r="C163" s="5" t="s">
        <v>646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8">
        <v>266.50942981386407</v>
      </c>
      <c r="CS163" s="8">
        <v>268.19727468100911</v>
      </c>
      <c r="CT163" s="8">
        <v>269.35733287174543</v>
      </c>
      <c r="CU163" s="8">
        <v>273.3116829411963</v>
      </c>
      <c r="CV163" s="8">
        <v>273.25297475590702</v>
      </c>
      <c r="CW163" s="21">
        <v>273.68106192275906</v>
      </c>
      <c r="CX163" s="165"/>
      <c r="CY163" s="167"/>
      <c r="CZ163" s="167"/>
      <c r="DA163" s="167"/>
      <c r="DB163" s="167"/>
      <c r="DC163" s="167"/>
      <c r="DD163" s="167"/>
      <c r="DE163" s="8"/>
    </row>
    <row r="164" spans="1:109" x14ac:dyDescent="0.2">
      <c r="A164" s="7" t="str">
        <f t="shared" si="2"/>
        <v>EWGm_gg_QU_7</v>
      </c>
      <c r="B164" s="5" t="s">
        <v>578</v>
      </c>
      <c r="C164" s="5" t="s">
        <v>646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8">
        <v>255.49666477215115</v>
      </c>
      <c r="CS164" s="8">
        <v>258.06519374399477</v>
      </c>
      <c r="CT164" s="8">
        <v>263.20651978608015</v>
      </c>
      <c r="CU164" s="8">
        <v>266.54101612625823</v>
      </c>
      <c r="CV164" s="8">
        <v>269.56413891241232</v>
      </c>
      <c r="CW164" s="21">
        <v>273.73057147723199</v>
      </c>
      <c r="CX164" s="165"/>
      <c r="CY164" s="167"/>
      <c r="CZ164" s="167"/>
      <c r="DA164" s="167"/>
      <c r="DB164" s="167"/>
      <c r="DC164" s="167"/>
      <c r="DD164" s="167"/>
      <c r="DE164" s="8"/>
    </row>
    <row r="165" spans="1:109" x14ac:dyDescent="0.2">
      <c r="A165" s="7" t="str">
        <f t="shared" si="2"/>
        <v>EWGm_gg_QU_8</v>
      </c>
      <c r="B165" s="5" t="s">
        <v>578</v>
      </c>
      <c r="C165" s="5" t="s">
        <v>646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8">
        <v>202.04905077547676</v>
      </c>
      <c r="CS165" s="8">
        <v>202.18409190203718</v>
      </c>
      <c r="CT165" s="8">
        <v>205.35040082667965</v>
      </c>
      <c r="CU165" s="8">
        <v>206.20399648226228</v>
      </c>
      <c r="CV165" s="8">
        <v>205.85498039873877</v>
      </c>
      <c r="CW165" s="21">
        <v>204.62981511004631</v>
      </c>
      <c r="CX165" s="165"/>
      <c r="CY165" s="167"/>
      <c r="CZ165" s="167"/>
      <c r="DA165" s="167"/>
      <c r="DB165" s="167"/>
      <c r="DC165" s="167"/>
      <c r="DD165" s="167"/>
      <c r="DE165" s="8"/>
    </row>
    <row r="166" spans="1:109" x14ac:dyDescent="0.2">
      <c r="A166" s="7" t="str">
        <f t="shared" si="2"/>
        <v>EWGm_gg_QU_9</v>
      </c>
      <c r="B166" s="5" t="s">
        <v>578</v>
      </c>
      <c r="C166" s="5" t="s">
        <v>646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8">
        <v>348.47031247030782</v>
      </c>
      <c r="CS166" s="8">
        <v>350.3519281830973</v>
      </c>
      <c r="CT166" s="8">
        <v>355.12635453971228</v>
      </c>
      <c r="CU166" s="8">
        <v>359.5748570076932</v>
      </c>
      <c r="CV166" s="8">
        <v>361.16907204266749</v>
      </c>
      <c r="CW166" s="21">
        <v>360.58977389072925</v>
      </c>
      <c r="CX166" s="165"/>
      <c r="CY166" s="167"/>
      <c r="CZ166" s="167"/>
      <c r="DA166" s="167"/>
      <c r="DB166" s="167"/>
      <c r="DC166" s="167"/>
      <c r="DD166" s="167"/>
      <c r="DE166" s="8"/>
    </row>
    <row r="167" spans="1:109" x14ac:dyDescent="0.2">
      <c r="A167" s="7" t="str">
        <f t="shared" si="2"/>
        <v>EWGm_gg_QU_10</v>
      </c>
      <c r="B167" s="5" t="s">
        <v>578</v>
      </c>
      <c r="C167" s="5" t="s">
        <v>646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8">
        <v>235.88818537194152</v>
      </c>
      <c r="CS167" s="8">
        <v>236.71588311056098</v>
      </c>
      <c r="CT167" s="8">
        <v>238.43210136328949</v>
      </c>
      <c r="CU167" s="8">
        <v>239.41991939621047</v>
      </c>
      <c r="CV167" s="8">
        <v>241.3846805130519</v>
      </c>
      <c r="CW167" s="21">
        <v>243.65774333662858</v>
      </c>
      <c r="CX167" s="165"/>
      <c r="CY167" s="167"/>
      <c r="CZ167" s="167"/>
      <c r="DA167" s="167"/>
      <c r="DB167" s="167"/>
      <c r="DC167" s="167"/>
      <c r="DD167" s="167"/>
      <c r="DE167" s="8"/>
    </row>
    <row r="168" spans="1:109" x14ac:dyDescent="0.2">
      <c r="A168" s="7" t="str">
        <f t="shared" si="2"/>
        <v>EWGm_gg_QU_11</v>
      </c>
      <c r="B168" s="5" t="s">
        <v>578</v>
      </c>
      <c r="C168" s="5" t="s">
        <v>646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8">
        <v>190.51767964725184</v>
      </c>
      <c r="CS168" s="8">
        <v>191.53282614314364</v>
      </c>
      <c r="CT168" s="8">
        <v>191.94347170599929</v>
      </c>
      <c r="CU168" s="8">
        <v>193.10997218311616</v>
      </c>
      <c r="CV168" s="8">
        <v>193.68640343529248</v>
      </c>
      <c r="CW168" s="21">
        <v>196.21401872213522</v>
      </c>
      <c r="CX168" s="165"/>
      <c r="CY168" s="167"/>
      <c r="CZ168" s="167"/>
      <c r="DA168" s="167"/>
      <c r="DB168" s="167"/>
      <c r="DC168" s="167"/>
      <c r="DD168" s="167"/>
      <c r="DE168" s="8"/>
    </row>
    <row r="169" spans="1:109" x14ac:dyDescent="0.2">
      <c r="A169" s="7" t="str">
        <f t="shared" si="2"/>
        <v>EWGm_gg_QU_12</v>
      </c>
      <c r="B169" s="5" t="s">
        <v>578</v>
      </c>
      <c r="C169" s="5" t="s">
        <v>646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8">
        <v>274.07974826361561</v>
      </c>
      <c r="CS169" s="8">
        <v>270.71623081080514</v>
      </c>
      <c r="CT169" s="8">
        <v>271.60268462981497</v>
      </c>
      <c r="CU169" s="8">
        <v>274.09118477221961</v>
      </c>
      <c r="CV169" s="8">
        <v>278.15222678701133</v>
      </c>
      <c r="CW169" s="21">
        <v>276.16095664159144</v>
      </c>
      <c r="CX169" s="165"/>
      <c r="CY169" s="167"/>
      <c r="CZ169" s="167"/>
      <c r="DA169" s="167"/>
      <c r="DB169" s="167"/>
      <c r="DC169" s="167"/>
      <c r="DD169" s="167"/>
      <c r="DE169" s="8"/>
    </row>
    <row r="170" spans="1:109" x14ac:dyDescent="0.2">
      <c r="A170" s="7" t="str">
        <f t="shared" si="2"/>
        <v>EWGm_gg_QU_13</v>
      </c>
      <c r="B170" s="5" t="s">
        <v>578</v>
      </c>
      <c r="C170" s="5" t="s">
        <v>646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8">
        <v>211.6721134290996</v>
      </c>
      <c r="CS170" s="8">
        <v>211.78613745161257</v>
      </c>
      <c r="CT170" s="8">
        <v>212.6801668632821</v>
      </c>
      <c r="CU170" s="8">
        <v>214.62630764160906</v>
      </c>
      <c r="CV170" s="8">
        <v>212.86644479079851</v>
      </c>
      <c r="CW170" s="21">
        <v>210.25449432851485</v>
      </c>
      <c r="CX170" s="165"/>
      <c r="CY170" s="167"/>
      <c r="CZ170" s="167"/>
      <c r="DA170" s="167"/>
      <c r="DB170" s="167"/>
      <c r="DC170" s="167"/>
      <c r="DD170" s="167"/>
      <c r="DE170" s="8"/>
    </row>
    <row r="171" spans="1:109" x14ac:dyDescent="0.2">
      <c r="A171" s="7" t="str">
        <f t="shared" si="2"/>
        <v>EWGm_gg_QU_14</v>
      </c>
      <c r="B171" s="5" t="s">
        <v>578</v>
      </c>
      <c r="C171" s="5" t="s">
        <v>646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8">
        <v>207.29604297859075</v>
      </c>
      <c r="CS171" s="8">
        <v>209.08108658109128</v>
      </c>
      <c r="CT171" s="8">
        <v>213.89554496390346</v>
      </c>
      <c r="CU171" s="8">
        <v>216.31528204136416</v>
      </c>
      <c r="CV171" s="8">
        <v>216.55244080610302</v>
      </c>
      <c r="CW171" s="21">
        <v>214.45753482811668</v>
      </c>
      <c r="CX171" s="165"/>
      <c r="CY171" s="167"/>
      <c r="CZ171" s="167"/>
      <c r="DA171" s="167"/>
      <c r="DB171" s="167"/>
      <c r="DC171" s="167"/>
      <c r="DD171" s="167"/>
      <c r="DE171" s="8"/>
    </row>
    <row r="172" spans="1:109" x14ac:dyDescent="0.2">
      <c r="A172" s="7" t="str">
        <f t="shared" si="2"/>
        <v>EWGm_gg_QU_15</v>
      </c>
      <c r="B172" s="5" t="s">
        <v>578</v>
      </c>
      <c r="C172" s="5" t="s">
        <v>646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8">
        <v>223.75794781874916</v>
      </c>
      <c r="CS172" s="8">
        <v>225.83901321451319</v>
      </c>
      <c r="CT172" s="8">
        <v>225.41526217128705</v>
      </c>
      <c r="CU172" s="8">
        <v>227.81039441714759</v>
      </c>
      <c r="CV172" s="8">
        <v>229.61380272942588</v>
      </c>
      <c r="CW172" s="21">
        <v>230.7103122136055</v>
      </c>
      <c r="CX172" s="165"/>
      <c r="CY172" s="167"/>
      <c r="CZ172" s="167"/>
      <c r="DA172" s="167"/>
      <c r="DB172" s="167"/>
      <c r="DC172" s="167"/>
      <c r="DD172" s="167"/>
      <c r="DE172" s="8"/>
    </row>
    <row r="173" spans="1:109" x14ac:dyDescent="0.2">
      <c r="A173" s="7" t="str">
        <f t="shared" si="2"/>
        <v>EWGm_gg_QU_16</v>
      </c>
      <c r="B173" s="5" t="s">
        <v>578</v>
      </c>
      <c r="C173" s="5" t="s">
        <v>646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8">
        <v>253.79621640526418</v>
      </c>
      <c r="CS173" s="8">
        <v>255.08591659853082</v>
      </c>
      <c r="CT173" s="8">
        <v>258.56356823897511</v>
      </c>
      <c r="CU173" s="8">
        <v>260.02539520757534</v>
      </c>
      <c r="CV173" s="8">
        <v>261.72959439093961</v>
      </c>
      <c r="CW173" s="21">
        <v>266.76173610583936</v>
      </c>
      <c r="CX173" s="165"/>
      <c r="CY173" s="167"/>
      <c r="CZ173" s="167"/>
      <c r="DA173" s="167"/>
      <c r="DB173" s="167"/>
      <c r="DC173" s="167"/>
      <c r="DD173" s="167"/>
      <c r="DE173" s="8"/>
    </row>
    <row r="174" spans="1:109" x14ac:dyDescent="0.2">
      <c r="A174" s="7" t="str">
        <f t="shared" si="2"/>
        <v>EWGm_gg_QU_17</v>
      </c>
      <c r="B174" s="5" t="s">
        <v>578</v>
      </c>
      <c r="C174" s="5" t="s">
        <v>646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8">
        <v>233.32008582088631</v>
      </c>
      <c r="CS174" s="8">
        <v>236.01284897401965</v>
      </c>
      <c r="CT174" s="8">
        <v>238.85013517394853</v>
      </c>
      <c r="CU174" s="8">
        <v>241.25720650009134</v>
      </c>
      <c r="CV174" s="8">
        <v>242.13932568222256</v>
      </c>
      <c r="CW174" s="21">
        <v>244.84810258530629</v>
      </c>
      <c r="CX174" s="165"/>
      <c r="CY174" s="167"/>
      <c r="CZ174" s="167"/>
      <c r="DA174" s="167"/>
      <c r="DB174" s="167"/>
      <c r="DC174" s="167"/>
      <c r="DD174" s="167"/>
      <c r="DE174" s="8"/>
    </row>
    <row r="175" spans="1:109" x14ac:dyDescent="0.2">
      <c r="A175" s="7" t="str">
        <f t="shared" si="2"/>
        <v>EWGm_gg_QU_18</v>
      </c>
      <c r="B175" s="5" t="s">
        <v>578</v>
      </c>
      <c r="C175" s="5" t="s">
        <v>646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8">
        <v>255.33089581360764</v>
      </c>
      <c r="CS175" s="8">
        <v>255.79391633301543</v>
      </c>
      <c r="CT175" s="8">
        <v>254.75409090113956</v>
      </c>
      <c r="CU175" s="8">
        <v>255.27427720869159</v>
      </c>
      <c r="CV175" s="8">
        <v>257.24757669068839</v>
      </c>
      <c r="CW175" s="21">
        <v>261.72817701086802</v>
      </c>
      <c r="CX175" s="165"/>
      <c r="CY175" s="167"/>
      <c r="CZ175" s="167"/>
      <c r="DA175" s="167"/>
      <c r="DB175" s="167"/>
      <c r="DC175" s="167"/>
      <c r="DD175" s="167"/>
      <c r="DE175" s="8"/>
    </row>
    <row r="176" spans="1:109" x14ac:dyDescent="0.2">
      <c r="A176" s="7" t="str">
        <f t="shared" si="2"/>
        <v>EWGm_gg_QU_19</v>
      </c>
      <c r="B176" s="5" t="s">
        <v>578</v>
      </c>
      <c r="C176" s="5" t="s">
        <v>646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8">
        <v>214.92967729647151</v>
      </c>
      <c r="CS176" s="8">
        <v>217.73357805747733</v>
      </c>
      <c r="CT176" s="8">
        <v>220.14187440834721</v>
      </c>
      <c r="CU176" s="8">
        <v>221.43180757484404</v>
      </c>
      <c r="CV176" s="8">
        <v>222.10918528164152</v>
      </c>
      <c r="CW176" s="21">
        <v>223.10178019202999</v>
      </c>
      <c r="CX176" s="165"/>
      <c r="CY176" s="167"/>
      <c r="CZ176" s="167"/>
      <c r="DA176" s="167"/>
      <c r="DB176" s="167"/>
      <c r="DC176" s="167"/>
      <c r="DD176" s="167"/>
      <c r="DE176" s="8"/>
    </row>
    <row r="177" spans="1:109" x14ac:dyDescent="0.2">
      <c r="A177" s="7" t="str">
        <f t="shared" si="2"/>
        <v>EWGm_gg_QU_20</v>
      </c>
      <c r="B177" s="5" t="s">
        <v>578</v>
      </c>
      <c r="C177" s="5" t="s">
        <v>646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8">
        <v>228.33371434460048</v>
      </c>
      <c r="CS177" s="8">
        <v>231.38729980877497</v>
      </c>
      <c r="CT177" s="8">
        <v>233.326725251201</v>
      </c>
      <c r="CU177" s="8">
        <v>234.89361010333974</v>
      </c>
      <c r="CV177" s="8">
        <v>235.24200340429979</v>
      </c>
      <c r="CW177" s="21">
        <v>235.93726149744597</v>
      </c>
      <c r="CX177" s="165"/>
      <c r="CY177" s="167"/>
      <c r="CZ177" s="167"/>
      <c r="DA177" s="167"/>
      <c r="DB177" s="167"/>
      <c r="DC177" s="167"/>
      <c r="DD177" s="167"/>
      <c r="DE177" s="8"/>
    </row>
    <row r="178" spans="1:109" x14ac:dyDescent="0.2">
      <c r="A178" s="7" t="str">
        <f t="shared" si="2"/>
        <v>EWGm_gg_QU_21</v>
      </c>
      <c r="B178" s="5" t="s">
        <v>578</v>
      </c>
      <c r="C178" s="5" t="s">
        <v>646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8">
        <v>235.39800230128722</v>
      </c>
      <c r="CS178" s="8">
        <v>236.23145063540701</v>
      </c>
      <c r="CT178" s="8">
        <v>234.4088104824551</v>
      </c>
      <c r="CU178" s="8">
        <v>230.3625027614884</v>
      </c>
      <c r="CV178" s="8">
        <v>228.97752849025497</v>
      </c>
      <c r="CW178" s="21">
        <v>232.26509914524752</v>
      </c>
      <c r="CX178" s="165"/>
      <c r="CY178" s="167"/>
      <c r="CZ178" s="167"/>
      <c r="DA178" s="167"/>
      <c r="DB178" s="167"/>
      <c r="DC178" s="167"/>
      <c r="DD178" s="167"/>
      <c r="DE178" s="8"/>
    </row>
    <row r="179" spans="1:109" x14ac:dyDescent="0.2">
      <c r="A179" s="7" t="str">
        <f t="shared" si="2"/>
        <v>EWGm_gg_QU_22</v>
      </c>
      <c r="B179" s="5" t="s">
        <v>578</v>
      </c>
      <c r="C179" s="5" t="s">
        <v>646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8">
        <v>311.53858497005928</v>
      </c>
      <c r="CS179" s="8">
        <v>311.34451190650356</v>
      </c>
      <c r="CT179" s="8">
        <v>314.28006353302925</v>
      </c>
      <c r="CU179" s="8">
        <v>315.4878466929743</v>
      </c>
      <c r="CV179" s="8">
        <v>316.13839501264118</v>
      </c>
      <c r="CW179" s="21">
        <v>314.78255491372062</v>
      </c>
      <c r="CX179" s="165"/>
      <c r="CY179" s="167"/>
      <c r="CZ179" s="167"/>
      <c r="DA179" s="167"/>
      <c r="DB179" s="167"/>
      <c r="DC179" s="167"/>
      <c r="DD179" s="167"/>
      <c r="DE179" s="8"/>
    </row>
    <row r="180" spans="1:109" x14ac:dyDescent="0.2">
      <c r="A180" s="7" t="str">
        <f t="shared" si="2"/>
        <v>EWGm_gg_QU_23</v>
      </c>
      <c r="B180" s="5" t="s">
        <v>578</v>
      </c>
      <c r="C180" s="5" t="s">
        <v>646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8">
        <v>241.1648104966232</v>
      </c>
      <c r="CS180" s="8">
        <v>242.70711796384353</v>
      </c>
      <c r="CT180" s="8">
        <v>243.45564912266977</v>
      </c>
      <c r="CU180" s="8">
        <v>244.68178503732392</v>
      </c>
      <c r="CV180" s="8">
        <v>247.35125145482644</v>
      </c>
      <c r="CW180" s="21">
        <v>252.83742646203495</v>
      </c>
      <c r="CX180" s="165"/>
      <c r="CY180" s="167"/>
      <c r="CZ180" s="167"/>
      <c r="DA180" s="167"/>
      <c r="DB180" s="167"/>
      <c r="DC180" s="167"/>
      <c r="DD180" s="167"/>
      <c r="DE180" s="8"/>
    </row>
    <row r="181" spans="1:109" x14ac:dyDescent="0.2">
      <c r="A181" s="7" t="str">
        <f t="shared" si="2"/>
        <v>EWGm_gg_QU_24</v>
      </c>
      <c r="B181" s="5" t="s">
        <v>578</v>
      </c>
      <c r="C181" s="5" t="s">
        <v>646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8">
        <v>248.99091565817244</v>
      </c>
      <c r="CS181" s="8">
        <v>247.45132189407005</v>
      </c>
      <c r="CT181" s="8">
        <v>246.64065025206403</v>
      </c>
      <c r="CU181" s="8">
        <v>247.65205802370841</v>
      </c>
      <c r="CV181" s="8">
        <v>250.63961766896239</v>
      </c>
      <c r="CW181" s="21">
        <v>249.19385560787052</v>
      </c>
      <c r="CX181" s="165"/>
      <c r="CY181" s="167"/>
      <c r="CZ181" s="167"/>
      <c r="DA181" s="167"/>
      <c r="DB181" s="167"/>
      <c r="DC181" s="167"/>
      <c r="DD181" s="167"/>
      <c r="DE181" s="8"/>
    </row>
    <row r="182" spans="1:109" x14ac:dyDescent="0.2">
      <c r="A182" s="7" t="str">
        <f t="shared" si="2"/>
        <v>EWGm_gg_QU_25</v>
      </c>
      <c r="B182" s="5" t="s">
        <v>578</v>
      </c>
      <c r="C182" s="5" t="s">
        <v>646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8">
        <v>337.19122243482076</v>
      </c>
      <c r="CS182" s="8">
        <v>341.53714483103221</v>
      </c>
      <c r="CT182" s="8">
        <v>342.31826031335754</v>
      </c>
      <c r="CU182" s="8">
        <v>344.45686586821222</v>
      </c>
      <c r="CV182" s="8">
        <v>340.87492570389242</v>
      </c>
      <c r="CW182" s="21">
        <v>340.94077769199032</v>
      </c>
      <c r="CX182" s="165"/>
      <c r="CY182" s="167"/>
      <c r="CZ182" s="167"/>
      <c r="DA182" s="167"/>
      <c r="DB182" s="167"/>
      <c r="DC182" s="167"/>
      <c r="DD182" s="167"/>
      <c r="DE182" s="8"/>
    </row>
    <row r="183" spans="1:109" x14ac:dyDescent="0.2">
      <c r="A183" s="7" t="str">
        <f t="shared" si="2"/>
        <v>EWGm_gg_QU_26</v>
      </c>
      <c r="B183" s="5" t="s">
        <v>578</v>
      </c>
      <c r="C183" s="5" t="s">
        <v>646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8">
        <v>194.2112037611175</v>
      </c>
      <c r="CS183" s="8">
        <v>197.02964143620207</v>
      </c>
      <c r="CT183" s="8">
        <v>196.75235108602365</v>
      </c>
      <c r="CU183" s="8">
        <v>198.96211064129815</v>
      </c>
      <c r="CV183" s="8">
        <v>198.32555986667626</v>
      </c>
      <c r="CW183" s="21">
        <v>200.1066406657531</v>
      </c>
      <c r="CX183" s="165"/>
      <c r="CY183" s="167"/>
      <c r="CZ183" s="167"/>
      <c r="DA183" s="167"/>
      <c r="DB183" s="167"/>
      <c r="DC183" s="167"/>
      <c r="DD183" s="167"/>
      <c r="DE183" s="8"/>
    </row>
    <row r="184" spans="1:109" x14ac:dyDescent="0.2">
      <c r="A184" s="7" t="str">
        <f t="shared" si="2"/>
        <v>EWGu_gg_QU_1</v>
      </c>
      <c r="B184" s="5" t="s">
        <v>577</v>
      </c>
      <c r="C184" s="5" t="s">
        <v>646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8">
        <v>297.03689718498924</v>
      </c>
      <c r="CS184" s="8">
        <v>297.27156286648602</v>
      </c>
      <c r="CT184" s="8">
        <v>296.52244962446144</v>
      </c>
      <c r="CU184" s="8">
        <v>295.66037801021139</v>
      </c>
      <c r="CV184" s="8">
        <v>297.43704984641118</v>
      </c>
      <c r="CW184" s="21">
        <v>303.1297615150126</v>
      </c>
      <c r="CX184" s="165"/>
      <c r="CY184" s="167"/>
      <c r="CZ184" s="167"/>
      <c r="DA184" s="167"/>
      <c r="DB184" s="167"/>
      <c r="DC184" s="167"/>
      <c r="DD184" s="167"/>
      <c r="DE184" s="8"/>
    </row>
    <row r="185" spans="1:109" x14ac:dyDescent="0.2">
      <c r="A185" s="7" t="str">
        <f t="shared" si="2"/>
        <v>EWGu_gg_QU_2</v>
      </c>
      <c r="B185" s="5" t="s">
        <v>577</v>
      </c>
      <c r="C185" s="5" t="s">
        <v>646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8">
        <v>216.77470537668626</v>
      </c>
      <c r="CS185" s="8">
        <v>215.869385059851</v>
      </c>
      <c r="CT185" s="8">
        <v>213.58955192233512</v>
      </c>
      <c r="CU185" s="8">
        <v>213.21418642501786</v>
      </c>
      <c r="CV185" s="8">
        <v>214.62152656718635</v>
      </c>
      <c r="CW185" s="21">
        <v>219.52981021891182</v>
      </c>
      <c r="CX185" s="165"/>
      <c r="CY185" s="167"/>
      <c r="CZ185" s="167"/>
      <c r="DA185" s="167"/>
      <c r="DB185" s="167"/>
      <c r="DC185" s="167"/>
      <c r="DD185" s="167"/>
      <c r="DE185" s="8"/>
    </row>
    <row r="186" spans="1:109" x14ac:dyDescent="0.2">
      <c r="A186" s="7" t="str">
        <f t="shared" si="2"/>
        <v>EWGu_gg_QU_3</v>
      </c>
      <c r="B186" s="5" t="s">
        <v>577</v>
      </c>
      <c r="C186" s="5" t="s">
        <v>646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8">
        <v>231.27850083973655</v>
      </c>
      <c r="CS186" s="8">
        <v>232.69444690372302</v>
      </c>
      <c r="CT186" s="8">
        <v>234.35572255789506</v>
      </c>
      <c r="CU186" s="8">
        <v>235.32388845118354</v>
      </c>
      <c r="CV186" s="8">
        <v>238.10038091805953</v>
      </c>
      <c r="CW186" s="21">
        <v>241.36582367963283</v>
      </c>
      <c r="CX186" s="165"/>
      <c r="CY186" s="167"/>
      <c r="CZ186" s="167"/>
      <c r="DA186" s="167"/>
      <c r="DB186" s="167"/>
      <c r="DC186" s="167"/>
      <c r="DD186" s="167"/>
      <c r="DE186" s="8"/>
    </row>
    <row r="187" spans="1:109" x14ac:dyDescent="0.2">
      <c r="A187" s="7" t="str">
        <f t="shared" si="2"/>
        <v>EWGu_gg_QU_4</v>
      </c>
      <c r="B187" s="5" t="s">
        <v>577</v>
      </c>
      <c r="C187" s="5" t="s">
        <v>646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8">
        <v>224.12084065157453</v>
      </c>
      <c r="CS187" s="8">
        <v>223.39187161581239</v>
      </c>
      <c r="CT187" s="8">
        <v>223.9145725222894</v>
      </c>
      <c r="CU187" s="8">
        <v>226.58724900608468</v>
      </c>
      <c r="CV187" s="8">
        <v>230.68083989455349</v>
      </c>
      <c r="CW187" s="21">
        <v>236.71515346383924</v>
      </c>
      <c r="CX187" s="165"/>
      <c r="CY187" s="167"/>
      <c r="CZ187" s="167"/>
      <c r="DA187" s="167"/>
      <c r="DB187" s="167"/>
      <c r="DC187" s="167"/>
      <c r="DD187" s="167"/>
      <c r="DE187" s="8"/>
    </row>
    <row r="188" spans="1:109" x14ac:dyDescent="0.2">
      <c r="A188" s="7" t="str">
        <f t="shared" si="2"/>
        <v>EWGu_gg_QU_5</v>
      </c>
      <c r="B188" s="5" t="s">
        <v>577</v>
      </c>
      <c r="C188" s="5" t="s">
        <v>646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8">
        <v>272.08111999234535</v>
      </c>
      <c r="CS188" s="8">
        <v>278.6010630433297</v>
      </c>
      <c r="CT188" s="8">
        <v>285.48167066995336</v>
      </c>
      <c r="CU188" s="8">
        <v>290.3681594313278</v>
      </c>
      <c r="CV188" s="8">
        <v>292.03893391745203</v>
      </c>
      <c r="CW188" s="21">
        <v>290.94634575539874</v>
      </c>
      <c r="CX188" s="165"/>
      <c r="CY188" s="167"/>
      <c r="CZ188" s="167"/>
      <c r="DA188" s="167"/>
      <c r="DB188" s="167"/>
      <c r="DC188" s="167"/>
      <c r="DD188" s="167"/>
      <c r="DE188" s="8"/>
    </row>
    <row r="189" spans="1:109" x14ac:dyDescent="0.2">
      <c r="A189" s="7" t="str">
        <f t="shared" si="2"/>
        <v>EWGu_gg_QU_6</v>
      </c>
      <c r="B189" s="5" t="s">
        <v>577</v>
      </c>
      <c r="C189" s="5" t="s">
        <v>646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8">
        <v>265.52343449540894</v>
      </c>
      <c r="CS189" s="8">
        <v>268.5507246967012</v>
      </c>
      <c r="CT189" s="8">
        <v>270.79037028212252</v>
      </c>
      <c r="CU189" s="8">
        <v>274.89948064528767</v>
      </c>
      <c r="CV189" s="8">
        <v>276.92191308940806</v>
      </c>
      <c r="CW189" s="21">
        <v>280.864285579615</v>
      </c>
      <c r="CX189" s="165"/>
      <c r="CY189" s="167"/>
      <c r="CZ189" s="167"/>
      <c r="DA189" s="167"/>
      <c r="DB189" s="167"/>
      <c r="DC189" s="167"/>
      <c r="DD189" s="167"/>
      <c r="DE189" s="8"/>
    </row>
    <row r="190" spans="1:109" x14ac:dyDescent="0.2">
      <c r="A190" s="7" t="str">
        <f t="shared" si="2"/>
        <v>EWGu_gg_QU_7</v>
      </c>
      <c r="B190" s="5" t="s">
        <v>577</v>
      </c>
      <c r="C190" s="5" t="s">
        <v>646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8">
        <v>262.41936345687799</v>
      </c>
      <c r="CS190" s="8">
        <v>265.03650229779606</v>
      </c>
      <c r="CT190" s="8">
        <v>269.70753219728994</v>
      </c>
      <c r="CU190" s="8">
        <v>273.21252407185119</v>
      </c>
      <c r="CV190" s="8">
        <v>278.07199148868233</v>
      </c>
      <c r="CW190" s="21">
        <v>285.32797627807804</v>
      </c>
      <c r="CX190" s="165"/>
      <c r="CY190" s="167"/>
      <c r="CZ190" s="167"/>
      <c r="DA190" s="167"/>
      <c r="DB190" s="167"/>
      <c r="DC190" s="167"/>
      <c r="DD190" s="167"/>
      <c r="DE190" s="8"/>
    </row>
    <row r="191" spans="1:109" x14ac:dyDescent="0.2">
      <c r="A191" s="7" t="str">
        <f t="shared" si="2"/>
        <v>EWGu_gg_QU_8</v>
      </c>
      <c r="B191" s="5" t="s">
        <v>577</v>
      </c>
      <c r="C191" s="5" t="s">
        <v>646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8">
        <v>206.11780934565152</v>
      </c>
      <c r="CS191" s="8">
        <v>206.12376165173839</v>
      </c>
      <c r="CT191" s="8">
        <v>208.47102543216991</v>
      </c>
      <c r="CU191" s="8">
        <v>208.93137540388992</v>
      </c>
      <c r="CV191" s="8">
        <v>209.49399206847002</v>
      </c>
      <c r="CW191" s="21">
        <v>210.35850266969965</v>
      </c>
      <c r="CX191" s="165"/>
      <c r="CY191" s="167"/>
      <c r="CZ191" s="167"/>
      <c r="DA191" s="167"/>
      <c r="DB191" s="167"/>
      <c r="DC191" s="167"/>
      <c r="DD191" s="167"/>
      <c r="DE191" s="8"/>
    </row>
    <row r="192" spans="1:109" x14ac:dyDescent="0.2">
      <c r="A192" s="7" t="str">
        <f t="shared" si="2"/>
        <v>EWGu_gg_QU_9</v>
      </c>
      <c r="B192" s="5" t="s">
        <v>577</v>
      </c>
      <c r="C192" s="5" t="s">
        <v>646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8">
        <v>340.57563779235375</v>
      </c>
      <c r="CS192" s="8">
        <v>342.09208357801316</v>
      </c>
      <c r="CT192" s="8">
        <v>345.65758916462892</v>
      </c>
      <c r="CU192" s="8">
        <v>350.14166368198477</v>
      </c>
      <c r="CV192" s="8">
        <v>354.28942685296869</v>
      </c>
      <c r="CW192" s="21">
        <v>359.20222641622519</v>
      </c>
      <c r="CX192" s="165"/>
      <c r="CY192" s="167"/>
      <c r="CZ192" s="167"/>
      <c r="DA192" s="167"/>
      <c r="DB192" s="167"/>
      <c r="DC192" s="167"/>
      <c r="DD192" s="167"/>
      <c r="DE192" s="8"/>
    </row>
    <row r="193" spans="1:109" x14ac:dyDescent="0.2">
      <c r="A193" s="7" t="str">
        <f t="shared" si="2"/>
        <v>EWGu_gg_QU_10</v>
      </c>
      <c r="B193" s="5" t="s">
        <v>577</v>
      </c>
      <c r="C193" s="5" t="s">
        <v>646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8">
        <v>245.21396364052745</v>
      </c>
      <c r="CS193" s="8">
        <v>246.20070437183242</v>
      </c>
      <c r="CT193" s="8">
        <v>247.25828636013367</v>
      </c>
      <c r="CU193" s="8">
        <v>247.96710567965451</v>
      </c>
      <c r="CV193" s="8">
        <v>251.6579847259635</v>
      </c>
      <c r="CW193" s="21">
        <v>257.08615040508357</v>
      </c>
      <c r="CX193" s="165"/>
      <c r="CY193" s="167"/>
      <c r="CZ193" s="167"/>
      <c r="DA193" s="167"/>
      <c r="DB193" s="167"/>
      <c r="DC193" s="167"/>
      <c r="DD193" s="167"/>
      <c r="DE193" s="8"/>
    </row>
    <row r="194" spans="1:109" x14ac:dyDescent="0.2">
      <c r="A194" s="7" t="str">
        <f t="shared" ref="A194:A257" si="3">CONCATENATE(B194,"_",C194,"_",D194)</f>
        <v>EWGu_gg_QU_11</v>
      </c>
      <c r="B194" s="5" t="s">
        <v>577</v>
      </c>
      <c r="C194" s="5" t="s">
        <v>646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8">
        <v>196.94474637937205</v>
      </c>
      <c r="CS194" s="8">
        <v>198.17643397729137</v>
      </c>
      <c r="CT194" s="8">
        <v>198.36616165585849</v>
      </c>
      <c r="CU194" s="8">
        <v>199.76837142218338</v>
      </c>
      <c r="CV194" s="8">
        <v>201.85085994178189</v>
      </c>
      <c r="CW194" s="21">
        <v>206.97548366672308</v>
      </c>
      <c r="CX194" s="165"/>
      <c r="CY194" s="167"/>
      <c r="CZ194" s="167"/>
      <c r="DA194" s="167"/>
      <c r="DB194" s="167"/>
      <c r="DC194" s="167"/>
      <c r="DD194" s="167"/>
      <c r="DE194" s="8"/>
    </row>
    <row r="195" spans="1:109" x14ac:dyDescent="0.2">
      <c r="A195" s="7" t="str">
        <f t="shared" si="3"/>
        <v>EWGu_gg_QU_12</v>
      </c>
      <c r="B195" s="5" t="s">
        <v>577</v>
      </c>
      <c r="C195" s="5" t="s">
        <v>646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8">
        <v>283.65680569773826</v>
      </c>
      <c r="CS195" s="8">
        <v>280.77077126578791</v>
      </c>
      <c r="CT195" s="8">
        <v>281.58101850168151</v>
      </c>
      <c r="CU195" s="8">
        <v>284.8736518469359</v>
      </c>
      <c r="CV195" s="8">
        <v>291.56449862621969</v>
      </c>
      <c r="CW195" s="21">
        <v>293.79341775988075</v>
      </c>
      <c r="CX195" s="165"/>
      <c r="CY195" s="167"/>
      <c r="CZ195" s="167"/>
      <c r="DA195" s="167"/>
      <c r="DB195" s="167"/>
      <c r="DC195" s="167"/>
      <c r="DD195" s="167"/>
      <c r="DE195" s="8"/>
    </row>
    <row r="196" spans="1:109" x14ac:dyDescent="0.2">
      <c r="A196" s="7" t="str">
        <f t="shared" si="3"/>
        <v>EWGu_gg_QU_13</v>
      </c>
      <c r="B196" s="5" t="s">
        <v>577</v>
      </c>
      <c r="C196" s="5" t="s">
        <v>646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8">
        <v>210.79057987076101</v>
      </c>
      <c r="CS196" s="8">
        <v>211.35816746676929</v>
      </c>
      <c r="CT196" s="8">
        <v>211.67804892608547</v>
      </c>
      <c r="CU196" s="8">
        <v>213.63303328847223</v>
      </c>
      <c r="CV196" s="8">
        <v>213.88456225053494</v>
      </c>
      <c r="CW196" s="21">
        <v>214.90805406231129</v>
      </c>
      <c r="CX196" s="165"/>
      <c r="CY196" s="167"/>
      <c r="CZ196" s="167"/>
      <c r="DA196" s="167"/>
      <c r="DB196" s="167"/>
      <c r="DC196" s="167"/>
      <c r="DD196" s="167"/>
      <c r="DE196" s="8"/>
    </row>
    <row r="197" spans="1:109" x14ac:dyDescent="0.2">
      <c r="A197" s="7" t="str">
        <f t="shared" si="3"/>
        <v>EWGu_gg_QU_14</v>
      </c>
      <c r="B197" s="5" t="s">
        <v>577</v>
      </c>
      <c r="C197" s="5" t="s">
        <v>646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8">
        <v>218.46411394207334</v>
      </c>
      <c r="CS197" s="8">
        <v>220.7861313019761</v>
      </c>
      <c r="CT197" s="8">
        <v>225.25266280702979</v>
      </c>
      <c r="CU197" s="8">
        <v>227.2925982643219</v>
      </c>
      <c r="CV197" s="8">
        <v>228.63290302382526</v>
      </c>
      <c r="CW197" s="21">
        <v>229.23571527447794</v>
      </c>
      <c r="CX197" s="165"/>
      <c r="CY197" s="167"/>
      <c r="CZ197" s="167"/>
      <c r="DA197" s="167"/>
      <c r="DB197" s="167"/>
      <c r="DC197" s="167"/>
      <c r="DD197" s="167"/>
      <c r="DE197" s="8"/>
    </row>
    <row r="198" spans="1:109" x14ac:dyDescent="0.2">
      <c r="A198" s="7" t="str">
        <f t="shared" si="3"/>
        <v>EWGu_gg_QU_15</v>
      </c>
      <c r="B198" s="5" t="s">
        <v>577</v>
      </c>
      <c r="C198" s="5" t="s">
        <v>646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8">
        <v>225.9507012199966</v>
      </c>
      <c r="CS198" s="8">
        <v>228.43578031872198</v>
      </c>
      <c r="CT198" s="8">
        <v>229.54364445155375</v>
      </c>
      <c r="CU198" s="8">
        <v>232.28359429811061</v>
      </c>
      <c r="CV198" s="8">
        <v>235.60664028140283</v>
      </c>
      <c r="CW198" s="21">
        <v>240.03826227395652</v>
      </c>
      <c r="CX198" s="165"/>
      <c r="CY198" s="167"/>
      <c r="CZ198" s="167"/>
      <c r="DA198" s="167"/>
      <c r="DB198" s="167"/>
      <c r="DC198" s="167"/>
      <c r="DD198" s="167"/>
      <c r="DE198" s="8"/>
    </row>
    <row r="199" spans="1:109" x14ac:dyDescent="0.2">
      <c r="A199" s="7" t="str">
        <f t="shared" si="3"/>
        <v>EWGu_gg_QU_16</v>
      </c>
      <c r="B199" s="5" t="s">
        <v>577</v>
      </c>
      <c r="C199" s="5" t="s">
        <v>646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8">
        <v>257.43011656042097</v>
      </c>
      <c r="CS199" s="8">
        <v>258.81464907180617</v>
      </c>
      <c r="CT199" s="8">
        <v>260.98690651429553</v>
      </c>
      <c r="CU199" s="8">
        <v>262.14423912023091</v>
      </c>
      <c r="CV199" s="8">
        <v>265.09681160694203</v>
      </c>
      <c r="CW199" s="21">
        <v>272.57618770862399</v>
      </c>
      <c r="CX199" s="165"/>
      <c r="CY199" s="167"/>
      <c r="CZ199" s="167"/>
      <c r="DA199" s="167"/>
      <c r="DB199" s="167"/>
      <c r="DC199" s="167"/>
      <c r="DD199" s="167"/>
      <c r="DE199" s="8"/>
    </row>
    <row r="200" spans="1:109" x14ac:dyDescent="0.2">
      <c r="A200" s="7" t="str">
        <f t="shared" si="3"/>
        <v>EWGu_gg_QU_17</v>
      </c>
      <c r="B200" s="5" t="s">
        <v>577</v>
      </c>
      <c r="C200" s="5" t="s">
        <v>646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8">
        <v>240.28879306846022</v>
      </c>
      <c r="CS200" s="8">
        <v>242.47832461874563</v>
      </c>
      <c r="CT200" s="8">
        <v>244.23433586577076</v>
      </c>
      <c r="CU200" s="8">
        <v>245.93297233952885</v>
      </c>
      <c r="CV200" s="8">
        <v>248.17402703175139</v>
      </c>
      <c r="CW200" s="21">
        <v>253.4345893103156</v>
      </c>
      <c r="CX200" s="165"/>
      <c r="CY200" s="167"/>
      <c r="CZ200" s="167"/>
      <c r="DA200" s="167"/>
      <c r="DB200" s="167"/>
      <c r="DC200" s="167"/>
      <c r="DD200" s="167"/>
      <c r="DE200" s="8"/>
    </row>
    <row r="201" spans="1:109" x14ac:dyDescent="0.2">
      <c r="A201" s="7" t="str">
        <f t="shared" si="3"/>
        <v>EWGu_gg_QU_18</v>
      </c>
      <c r="B201" s="5" t="s">
        <v>577</v>
      </c>
      <c r="C201" s="5" t="s">
        <v>646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8">
        <v>252.58419866878566</v>
      </c>
      <c r="CS201" s="8">
        <v>252.51419674182543</v>
      </c>
      <c r="CT201" s="8">
        <v>250.97621823930274</v>
      </c>
      <c r="CU201" s="8">
        <v>251.66086469587981</v>
      </c>
      <c r="CV201" s="8">
        <v>255.74253311485359</v>
      </c>
      <c r="CW201" s="21">
        <v>263.64909672485612</v>
      </c>
      <c r="CX201" s="165"/>
      <c r="CY201" s="167"/>
      <c r="CZ201" s="167"/>
      <c r="DA201" s="167"/>
      <c r="DB201" s="167"/>
      <c r="DC201" s="167"/>
      <c r="DD201" s="167"/>
      <c r="DE201" s="8"/>
    </row>
    <row r="202" spans="1:109" x14ac:dyDescent="0.2">
      <c r="A202" s="7" t="str">
        <f t="shared" si="3"/>
        <v>EWGu_gg_QU_19</v>
      </c>
      <c r="B202" s="5" t="s">
        <v>577</v>
      </c>
      <c r="C202" s="5" t="s">
        <v>646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8">
        <v>219.88279424519041</v>
      </c>
      <c r="CS202" s="8">
        <v>222.6593889365619</v>
      </c>
      <c r="CT202" s="8">
        <v>224.71312299193087</v>
      </c>
      <c r="CU202" s="8">
        <v>225.92367705485893</v>
      </c>
      <c r="CV202" s="8">
        <v>228.06547709737779</v>
      </c>
      <c r="CW202" s="21">
        <v>231.75010716665096</v>
      </c>
      <c r="CX202" s="165"/>
      <c r="CY202" s="167"/>
      <c r="CZ202" s="167"/>
      <c r="DA202" s="167"/>
      <c r="DB202" s="167"/>
      <c r="DC202" s="167"/>
      <c r="DD202" s="167"/>
      <c r="DE202" s="8"/>
    </row>
    <row r="203" spans="1:109" x14ac:dyDescent="0.2">
      <c r="A203" s="7" t="str">
        <f t="shared" si="3"/>
        <v>EWGu_gg_QU_20</v>
      </c>
      <c r="B203" s="5" t="s">
        <v>577</v>
      </c>
      <c r="C203" s="5" t="s">
        <v>646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8">
        <v>231.9039890771619</v>
      </c>
      <c r="CS203" s="8">
        <v>234.41239749584534</v>
      </c>
      <c r="CT203" s="8">
        <v>235.19330660427548</v>
      </c>
      <c r="CU203" s="8">
        <v>236.05736775699128</v>
      </c>
      <c r="CV203" s="8">
        <v>237.96456206885583</v>
      </c>
      <c r="CW203" s="21">
        <v>242.32110703478736</v>
      </c>
      <c r="CX203" s="165"/>
      <c r="CY203" s="167"/>
      <c r="CZ203" s="167"/>
      <c r="DA203" s="167"/>
      <c r="DB203" s="167"/>
      <c r="DC203" s="167"/>
      <c r="DD203" s="167"/>
      <c r="DE203" s="8"/>
    </row>
    <row r="204" spans="1:109" x14ac:dyDescent="0.2">
      <c r="A204" s="7" t="str">
        <f t="shared" si="3"/>
        <v>EWGu_gg_QU_21</v>
      </c>
      <c r="B204" s="5" t="s">
        <v>577</v>
      </c>
      <c r="C204" s="5" t="s">
        <v>646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8">
        <v>240.89563928542182</v>
      </c>
      <c r="CS204" s="8">
        <v>241.49748257199053</v>
      </c>
      <c r="CT204" s="8">
        <v>238.96462918891152</v>
      </c>
      <c r="CU204" s="8">
        <v>234.65906851339471</v>
      </c>
      <c r="CV204" s="8">
        <v>234.89491915626525</v>
      </c>
      <c r="CW204" s="21">
        <v>240.96308144360091</v>
      </c>
      <c r="CX204" s="165"/>
      <c r="CY204" s="167"/>
      <c r="CZ204" s="167"/>
      <c r="DA204" s="167"/>
      <c r="DB204" s="167"/>
      <c r="DC204" s="167"/>
      <c r="DD204" s="167"/>
      <c r="DE204" s="8"/>
    </row>
    <row r="205" spans="1:109" x14ac:dyDescent="0.2">
      <c r="A205" s="7" t="str">
        <f t="shared" si="3"/>
        <v>EWGu_gg_QU_22</v>
      </c>
      <c r="B205" s="5" t="s">
        <v>577</v>
      </c>
      <c r="C205" s="5" t="s">
        <v>646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8">
        <v>313.51083154201621</v>
      </c>
      <c r="CS205" s="8">
        <v>313.18135108549404</v>
      </c>
      <c r="CT205" s="8">
        <v>315.28305286847711</v>
      </c>
      <c r="CU205" s="8">
        <v>316.15903125790317</v>
      </c>
      <c r="CV205" s="8">
        <v>319.23010780259256</v>
      </c>
      <c r="CW205" s="21">
        <v>321.98365081736262</v>
      </c>
      <c r="CX205" s="165"/>
      <c r="CY205" s="167"/>
      <c r="CZ205" s="167"/>
      <c r="DA205" s="167"/>
      <c r="DB205" s="167"/>
      <c r="DC205" s="167"/>
      <c r="DD205" s="167"/>
      <c r="DE205" s="8"/>
    </row>
    <row r="206" spans="1:109" x14ac:dyDescent="0.2">
      <c r="A206" s="7" t="str">
        <f t="shared" si="3"/>
        <v>EWGu_gg_QU_23</v>
      </c>
      <c r="B206" s="5" t="s">
        <v>577</v>
      </c>
      <c r="C206" s="5" t="s">
        <v>646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8">
        <v>231.35438790152389</v>
      </c>
      <c r="CS206" s="8">
        <v>232.75922758135133</v>
      </c>
      <c r="CT206" s="8">
        <v>232.81430865758307</v>
      </c>
      <c r="CU206" s="8">
        <v>234.18155038391629</v>
      </c>
      <c r="CV206" s="8">
        <v>238.01239958884435</v>
      </c>
      <c r="CW206" s="21">
        <v>245.54873149454534</v>
      </c>
      <c r="CX206" s="165"/>
      <c r="CY206" s="167"/>
      <c r="CZ206" s="167"/>
      <c r="DA206" s="167"/>
      <c r="DB206" s="167"/>
      <c r="DC206" s="167"/>
      <c r="DD206" s="167"/>
      <c r="DE206" s="8"/>
    </row>
    <row r="207" spans="1:109" x14ac:dyDescent="0.2">
      <c r="A207" s="7" t="str">
        <f t="shared" si="3"/>
        <v>EWGu_gg_QU_24</v>
      </c>
      <c r="B207" s="5" t="s">
        <v>577</v>
      </c>
      <c r="C207" s="5" t="s">
        <v>646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8">
        <v>258.78332989956039</v>
      </c>
      <c r="CS207" s="8">
        <v>256.78575443912655</v>
      </c>
      <c r="CT207" s="8">
        <v>255.26535212382794</v>
      </c>
      <c r="CU207" s="8">
        <v>255.76165485105858</v>
      </c>
      <c r="CV207" s="8">
        <v>260.70443685168374</v>
      </c>
      <c r="CW207" s="21">
        <v>262.37064188351388</v>
      </c>
      <c r="CX207" s="165"/>
      <c r="CY207" s="167"/>
      <c r="CZ207" s="167"/>
      <c r="DA207" s="167"/>
      <c r="DB207" s="167"/>
      <c r="DC207" s="167"/>
      <c r="DD207" s="167"/>
      <c r="DE207" s="8"/>
    </row>
    <row r="208" spans="1:109" x14ac:dyDescent="0.2">
      <c r="A208" s="7" t="str">
        <f t="shared" si="3"/>
        <v>EWGu_gg_QU_25</v>
      </c>
      <c r="B208" s="5" t="s">
        <v>577</v>
      </c>
      <c r="C208" s="5" t="s">
        <v>646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8">
        <v>344.7627173556445</v>
      </c>
      <c r="CS208" s="8">
        <v>348.34220953172581</v>
      </c>
      <c r="CT208" s="8">
        <v>348.08991981076753</v>
      </c>
      <c r="CU208" s="8">
        <v>350.48916133613585</v>
      </c>
      <c r="CV208" s="8">
        <v>349.33916169042385</v>
      </c>
      <c r="CW208" s="21">
        <v>353.08779480296403</v>
      </c>
      <c r="CX208" s="165"/>
      <c r="CY208" s="167"/>
      <c r="CZ208" s="167"/>
      <c r="DA208" s="167"/>
      <c r="DB208" s="167"/>
      <c r="DC208" s="167"/>
      <c r="DD208" s="167"/>
      <c r="DE208" s="8"/>
    </row>
    <row r="209" spans="1:109" x14ac:dyDescent="0.2">
      <c r="A209" s="7" t="str">
        <f t="shared" si="3"/>
        <v>EWGu_gg_QU_26</v>
      </c>
      <c r="B209" s="5" t="s">
        <v>577</v>
      </c>
      <c r="C209" s="5" t="s">
        <v>646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8">
        <v>203.40186992083412</v>
      </c>
      <c r="CS209" s="8">
        <v>206.31139730005361</v>
      </c>
      <c r="CT209" s="8">
        <v>205.89572523887693</v>
      </c>
      <c r="CU209" s="8">
        <v>208.19671941408959</v>
      </c>
      <c r="CV209" s="8">
        <v>209.19319253690847</v>
      </c>
      <c r="CW209" s="21">
        <v>213.38419506488924</v>
      </c>
      <c r="CX209" s="165"/>
      <c r="CY209" s="167"/>
      <c r="CZ209" s="167"/>
      <c r="DA209" s="167"/>
      <c r="DB209" s="167"/>
      <c r="DC209" s="167"/>
      <c r="DD209" s="167"/>
      <c r="DE209" s="8"/>
    </row>
    <row r="210" spans="1:109" x14ac:dyDescent="0.2">
      <c r="A210" s="7" t="str">
        <f t="shared" si="3"/>
        <v>EIG_gg_QU_1</v>
      </c>
      <c r="B210" s="5" t="s">
        <v>3797</v>
      </c>
      <c r="C210" s="5" t="s">
        <v>646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8">
        <v>275.70618744965435</v>
      </c>
      <c r="CS210" s="8">
        <v>276.31280705018065</v>
      </c>
      <c r="CT210" s="8">
        <v>277.46222333637837</v>
      </c>
      <c r="CU210" s="8">
        <v>278.74354871340239</v>
      </c>
      <c r="CV210" s="8">
        <v>280.87436259479614</v>
      </c>
      <c r="CW210" s="21">
        <v>282.22535399514419</v>
      </c>
      <c r="CX210" s="165"/>
      <c r="CY210" s="167"/>
      <c r="CZ210" s="167"/>
      <c r="DA210" s="167"/>
      <c r="DB210" s="167"/>
      <c r="DC210" s="167"/>
      <c r="DD210" s="167"/>
      <c r="DE210" s="8"/>
    </row>
    <row r="211" spans="1:109" x14ac:dyDescent="0.2">
      <c r="A211" s="7" t="str">
        <f t="shared" si="3"/>
        <v>EIG_gg_QU_2</v>
      </c>
      <c r="B211" s="5" t="s">
        <v>3797</v>
      </c>
      <c r="C211" s="5" t="s">
        <v>646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8">
        <v>201.70174820980819</v>
      </c>
      <c r="CS211" s="8">
        <v>202.25834687991949</v>
      </c>
      <c r="CT211" s="8">
        <v>203.62389031720681</v>
      </c>
      <c r="CU211" s="8">
        <v>205.63853471496199</v>
      </c>
      <c r="CV211" s="8">
        <v>208.26031995600079</v>
      </c>
      <c r="CW211" s="21">
        <v>211.37875068943868</v>
      </c>
      <c r="CX211" s="165"/>
      <c r="CY211" s="167"/>
      <c r="CZ211" s="167"/>
      <c r="DA211" s="167"/>
      <c r="DB211" s="167"/>
      <c r="DC211" s="167"/>
      <c r="DD211" s="167"/>
      <c r="DE211" s="8"/>
    </row>
    <row r="212" spans="1:109" x14ac:dyDescent="0.2">
      <c r="A212" s="7" t="str">
        <f t="shared" si="3"/>
        <v>EIG_gg_QU_3</v>
      </c>
      <c r="B212" s="5" t="s">
        <v>3797</v>
      </c>
      <c r="C212" s="5" t="s">
        <v>646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8">
        <v>227.21288516959882</v>
      </c>
      <c r="CS212" s="8">
        <v>228.48490487825211</v>
      </c>
      <c r="CT212" s="8">
        <v>230.95036391725043</v>
      </c>
      <c r="CU212" s="8">
        <v>231.7900716735513</v>
      </c>
      <c r="CV212" s="8">
        <v>234.40082896333152</v>
      </c>
      <c r="CW212" s="21">
        <v>236.06715755843038</v>
      </c>
      <c r="CX212" s="165"/>
      <c r="CY212" s="167"/>
      <c r="CZ212" s="167"/>
      <c r="DA212" s="167"/>
      <c r="DB212" s="167"/>
      <c r="DC212" s="167"/>
      <c r="DD212" s="167"/>
      <c r="DE212" s="8"/>
    </row>
    <row r="213" spans="1:109" x14ac:dyDescent="0.2">
      <c r="A213" s="7" t="str">
        <f t="shared" si="3"/>
        <v>EIG_gg_QU_4</v>
      </c>
      <c r="B213" s="5" t="s">
        <v>3797</v>
      </c>
      <c r="C213" s="5" t="s">
        <v>646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8">
        <v>203.57049654875001</v>
      </c>
      <c r="CS213" s="8">
        <v>203.87988293451039</v>
      </c>
      <c r="CT213" s="8">
        <v>206.05838981313403</v>
      </c>
      <c r="CU213" s="8">
        <v>210.85243337729426</v>
      </c>
      <c r="CV213" s="8">
        <v>216.12334393923911</v>
      </c>
      <c r="CW213" s="21">
        <v>220.74828905991995</v>
      </c>
      <c r="CX213" s="165"/>
      <c r="CY213" s="167"/>
      <c r="CZ213" s="167"/>
      <c r="DA213" s="167"/>
      <c r="DB213" s="167"/>
      <c r="DC213" s="167"/>
      <c r="DD213" s="167"/>
      <c r="DE213" s="8"/>
    </row>
    <row r="214" spans="1:109" x14ac:dyDescent="0.2">
      <c r="A214" s="7" t="str">
        <f t="shared" si="3"/>
        <v>EIG_gg_QU_5</v>
      </c>
      <c r="B214" s="5" t="s">
        <v>3797</v>
      </c>
      <c r="C214" s="5" t="s">
        <v>646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8">
        <v>265.644682995533</v>
      </c>
      <c r="CS214" s="8">
        <v>270.01490381596977</v>
      </c>
      <c r="CT214" s="8">
        <v>273.90360693105578</v>
      </c>
      <c r="CU214" s="8">
        <v>276.6433751388721</v>
      </c>
      <c r="CV214" s="8">
        <v>278.72147926075576</v>
      </c>
      <c r="CW214" s="21">
        <v>277.57072982916964</v>
      </c>
      <c r="CX214" s="165"/>
      <c r="CY214" s="167"/>
      <c r="CZ214" s="167"/>
      <c r="DA214" s="167"/>
      <c r="DB214" s="167"/>
      <c r="DC214" s="167"/>
      <c r="DD214" s="167"/>
      <c r="DE214" s="8"/>
    </row>
    <row r="215" spans="1:109" x14ac:dyDescent="0.2">
      <c r="A215" s="7" t="str">
        <f t="shared" si="3"/>
        <v>EIG_gg_QU_6</v>
      </c>
      <c r="B215" s="5" t="s">
        <v>3797</v>
      </c>
      <c r="C215" s="5" t="s">
        <v>646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8">
        <v>238.49039996491123</v>
      </c>
      <c r="CS215" s="8">
        <v>240.57716023953296</v>
      </c>
      <c r="CT215" s="8">
        <v>244.1050999443589</v>
      </c>
      <c r="CU215" s="8">
        <v>249.57240888303113</v>
      </c>
      <c r="CV215" s="8">
        <v>253.95888923104545</v>
      </c>
      <c r="CW215" s="21">
        <v>258.1197573098043</v>
      </c>
      <c r="CX215" s="165"/>
      <c r="CY215" s="167"/>
      <c r="CZ215" s="167"/>
      <c r="DA215" s="167"/>
      <c r="DB215" s="167"/>
      <c r="DC215" s="167"/>
      <c r="DD215" s="167"/>
      <c r="DE215" s="8"/>
    </row>
    <row r="216" spans="1:109" x14ac:dyDescent="0.2">
      <c r="A216" s="7" t="str">
        <f t="shared" si="3"/>
        <v>EIG_gg_QU_7</v>
      </c>
      <c r="B216" s="5" t="s">
        <v>3797</v>
      </c>
      <c r="C216" s="5" t="s">
        <v>646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8">
        <v>250.74128137712432</v>
      </c>
      <c r="CS216" s="8">
        <v>252.18730841203774</v>
      </c>
      <c r="CT216" s="8">
        <v>256.42509244095874</v>
      </c>
      <c r="CU216" s="8">
        <v>260.50105507091081</v>
      </c>
      <c r="CV216" s="8">
        <v>264.71260069986425</v>
      </c>
      <c r="CW216" s="21">
        <v>267.65518418147889</v>
      </c>
      <c r="CX216" s="165"/>
      <c r="CY216" s="167"/>
      <c r="CZ216" s="167"/>
      <c r="DA216" s="167"/>
      <c r="DB216" s="167"/>
      <c r="DC216" s="167"/>
      <c r="DD216" s="167"/>
      <c r="DE216" s="8"/>
    </row>
    <row r="217" spans="1:109" x14ac:dyDescent="0.2">
      <c r="A217" s="7" t="str">
        <f t="shared" si="3"/>
        <v>EIG_gg_QU_8</v>
      </c>
      <c r="B217" s="5" t="s">
        <v>3797</v>
      </c>
      <c r="C217" s="5" t="s">
        <v>646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8">
        <v>173.49618093496517</v>
      </c>
      <c r="CS217" s="8">
        <v>174.98497620858882</v>
      </c>
      <c r="CT217" s="8">
        <v>178.79557737349117</v>
      </c>
      <c r="CU217" s="8">
        <v>182.0928238168641</v>
      </c>
      <c r="CV217" s="8">
        <v>185.48314364960729</v>
      </c>
      <c r="CW217" s="21">
        <v>187.12622632040848</v>
      </c>
      <c r="CX217" s="165"/>
      <c r="CY217" s="167"/>
      <c r="CZ217" s="167"/>
      <c r="DA217" s="167"/>
      <c r="DB217" s="167"/>
      <c r="DC217" s="167"/>
      <c r="DD217" s="167"/>
      <c r="DE217" s="8"/>
    </row>
    <row r="218" spans="1:109" x14ac:dyDescent="0.2">
      <c r="A218" s="7" t="str">
        <f t="shared" si="3"/>
        <v>EIG_gg_QU_9</v>
      </c>
      <c r="B218" s="5" t="s">
        <v>3797</v>
      </c>
      <c r="C218" s="5" t="s">
        <v>646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8">
        <v>334.92792630245026</v>
      </c>
      <c r="CS218" s="8">
        <v>335.44777921809191</v>
      </c>
      <c r="CT218" s="8">
        <v>339.87679369374285</v>
      </c>
      <c r="CU218" s="8">
        <v>349.49957445078206</v>
      </c>
      <c r="CV218" s="8">
        <v>360.79441830590144</v>
      </c>
      <c r="CW218" s="21">
        <v>372.25352602903371</v>
      </c>
      <c r="CX218" s="165"/>
      <c r="CY218" s="167"/>
      <c r="CZ218" s="167"/>
      <c r="DA218" s="167"/>
      <c r="DB218" s="167"/>
      <c r="DC218" s="167"/>
      <c r="DD218" s="167"/>
      <c r="DE218" s="8"/>
    </row>
    <row r="219" spans="1:109" x14ac:dyDescent="0.2">
      <c r="A219" s="7" t="str">
        <f t="shared" si="3"/>
        <v>EIG_gg_QU_10</v>
      </c>
      <c r="B219" s="5" t="s">
        <v>3797</v>
      </c>
      <c r="C219" s="5" t="s">
        <v>646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8">
        <v>223.20632393018323</v>
      </c>
      <c r="CS219" s="8">
        <v>226.23026865528342</v>
      </c>
      <c r="CT219" s="8">
        <v>229.39763731781525</v>
      </c>
      <c r="CU219" s="8">
        <v>232.32062575204441</v>
      </c>
      <c r="CV219" s="8">
        <v>236.18261943687469</v>
      </c>
      <c r="CW219" s="21">
        <v>241.84999959569299</v>
      </c>
      <c r="CX219" s="165"/>
      <c r="CY219" s="167"/>
      <c r="CZ219" s="167"/>
      <c r="DA219" s="167"/>
      <c r="DB219" s="167"/>
      <c r="DC219" s="167"/>
      <c r="DD219" s="167"/>
      <c r="DE219" s="8"/>
    </row>
    <row r="220" spans="1:109" x14ac:dyDescent="0.2">
      <c r="A220" s="7" t="str">
        <f t="shared" si="3"/>
        <v>EIG_gg_QU_11</v>
      </c>
      <c r="B220" s="5" t="s">
        <v>3797</v>
      </c>
      <c r="C220" s="5" t="s">
        <v>646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8">
        <v>178.02429286161194</v>
      </c>
      <c r="CS220" s="8">
        <v>178.93248656369755</v>
      </c>
      <c r="CT220" s="8">
        <v>180.89936516425678</v>
      </c>
      <c r="CU220" s="8">
        <v>183.92674706506966</v>
      </c>
      <c r="CV220" s="8">
        <v>186.23722747803086</v>
      </c>
      <c r="CW220" s="21">
        <v>188.16218920709156</v>
      </c>
      <c r="CX220" s="165"/>
      <c r="CY220" s="167"/>
      <c r="CZ220" s="167"/>
      <c r="DA220" s="167"/>
      <c r="DB220" s="167"/>
      <c r="DC220" s="167"/>
      <c r="DD220" s="167"/>
      <c r="DE220" s="8"/>
    </row>
    <row r="221" spans="1:109" x14ac:dyDescent="0.2">
      <c r="A221" s="7" t="str">
        <f t="shared" si="3"/>
        <v>EIG_gg_QU_12</v>
      </c>
      <c r="B221" s="5" t="s">
        <v>3797</v>
      </c>
      <c r="C221" s="5" t="s">
        <v>646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8">
        <v>260.59513729595602</v>
      </c>
      <c r="CS221" s="8">
        <v>260.73345770700365</v>
      </c>
      <c r="CT221" s="8">
        <v>263.06656742146151</v>
      </c>
      <c r="CU221" s="8">
        <v>269.48183205540994</v>
      </c>
      <c r="CV221" s="8">
        <v>275.49408805069078</v>
      </c>
      <c r="CW221" s="21">
        <v>276.94403262005369</v>
      </c>
      <c r="CX221" s="165"/>
      <c r="CY221" s="167"/>
      <c r="CZ221" s="167"/>
      <c r="DA221" s="167"/>
      <c r="DB221" s="167"/>
      <c r="DC221" s="167"/>
      <c r="DD221" s="167"/>
      <c r="DE221" s="8"/>
    </row>
    <row r="222" spans="1:109" x14ac:dyDescent="0.2">
      <c r="A222" s="7" t="str">
        <f t="shared" si="3"/>
        <v>EIG_gg_QU_13</v>
      </c>
      <c r="B222" s="5" t="s">
        <v>3797</v>
      </c>
      <c r="C222" s="5" t="s">
        <v>646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8">
        <v>195.34954651735038</v>
      </c>
      <c r="CS222" s="8">
        <v>194.59604472733997</v>
      </c>
      <c r="CT222" s="8">
        <v>195.57666551800625</v>
      </c>
      <c r="CU222" s="8">
        <v>197.26271673843451</v>
      </c>
      <c r="CV222" s="8">
        <v>198.45633526555704</v>
      </c>
      <c r="CW222" s="21">
        <v>198.04087953384249</v>
      </c>
      <c r="CX222" s="165"/>
      <c r="CY222" s="167"/>
      <c r="CZ222" s="167"/>
      <c r="DA222" s="167"/>
      <c r="DB222" s="167"/>
      <c r="DC222" s="167"/>
      <c r="DD222" s="167"/>
      <c r="DE222" s="8"/>
    </row>
    <row r="223" spans="1:109" x14ac:dyDescent="0.2">
      <c r="A223" s="7" t="str">
        <f t="shared" si="3"/>
        <v>EIG_gg_QU_14</v>
      </c>
      <c r="B223" s="5" t="s">
        <v>3797</v>
      </c>
      <c r="C223" s="5" t="s">
        <v>646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8">
        <v>199.1803749707727</v>
      </c>
      <c r="CS223" s="8">
        <v>203.04945840936458</v>
      </c>
      <c r="CT223" s="8">
        <v>209.2691157577768</v>
      </c>
      <c r="CU223" s="8">
        <v>213.11352660887749</v>
      </c>
      <c r="CV223" s="8">
        <v>216.11718831607971</v>
      </c>
      <c r="CW223" s="21">
        <v>216.19451678164316</v>
      </c>
      <c r="CX223" s="165"/>
      <c r="CY223" s="167"/>
      <c r="CZ223" s="167"/>
      <c r="DA223" s="167"/>
      <c r="DB223" s="167"/>
      <c r="DC223" s="167"/>
      <c r="DD223" s="167"/>
      <c r="DE223" s="8"/>
    </row>
    <row r="224" spans="1:109" x14ac:dyDescent="0.2">
      <c r="A224" s="7" t="str">
        <f t="shared" si="3"/>
        <v>EIG_gg_QU_15</v>
      </c>
      <c r="B224" s="5" t="s">
        <v>3797</v>
      </c>
      <c r="C224" s="5" t="s">
        <v>646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8">
        <v>199.23538224311986</v>
      </c>
      <c r="CS224" s="8">
        <v>202.52939281820508</v>
      </c>
      <c r="CT224" s="8">
        <v>206.43185098195829</v>
      </c>
      <c r="CU224" s="8">
        <v>211.75415566288703</v>
      </c>
      <c r="CV224" s="8">
        <v>216.435497816717</v>
      </c>
      <c r="CW224" s="21">
        <v>219.22198477955828</v>
      </c>
      <c r="CX224" s="165"/>
      <c r="CY224" s="167"/>
      <c r="CZ224" s="167"/>
      <c r="DA224" s="167"/>
      <c r="DB224" s="167"/>
      <c r="DC224" s="167"/>
      <c r="DD224" s="167"/>
      <c r="DE224" s="8"/>
    </row>
    <row r="225" spans="1:109" x14ac:dyDescent="0.2">
      <c r="A225" s="7" t="str">
        <f t="shared" si="3"/>
        <v>EIG_gg_QU_16</v>
      </c>
      <c r="B225" s="5" t="s">
        <v>3797</v>
      </c>
      <c r="C225" s="5" t="s">
        <v>646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8">
        <v>226.08484835868032</v>
      </c>
      <c r="CS225" s="8">
        <v>230.58059253072824</v>
      </c>
      <c r="CT225" s="8">
        <v>235.43800004374722</v>
      </c>
      <c r="CU225" s="8">
        <v>238.78597235132938</v>
      </c>
      <c r="CV225" s="8">
        <v>241.09867690483188</v>
      </c>
      <c r="CW225" s="21">
        <v>243.38457139072403</v>
      </c>
      <c r="CX225" s="165"/>
      <c r="CY225" s="167"/>
      <c r="CZ225" s="167"/>
      <c r="DA225" s="167"/>
      <c r="DB225" s="167"/>
      <c r="DC225" s="167"/>
      <c r="DD225" s="167"/>
      <c r="DE225" s="8"/>
    </row>
    <row r="226" spans="1:109" x14ac:dyDescent="0.2">
      <c r="A226" s="7" t="str">
        <f t="shared" si="3"/>
        <v>EIG_gg_QU_17</v>
      </c>
      <c r="B226" s="5" t="s">
        <v>3797</v>
      </c>
      <c r="C226" s="5" t="s">
        <v>646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8">
        <v>218.01847245535501</v>
      </c>
      <c r="CS226" s="8">
        <v>220.2896881329419</v>
      </c>
      <c r="CT226" s="8">
        <v>225.15504683092058</v>
      </c>
      <c r="CU226" s="8">
        <v>228.80968044848328</v>
      </c>
      <c r="CV226" s="8">
        <v>230.49774206758116</v>
      </c>
      <c r="CW226" s="21">
        <v>230.614761010411</v>
      </c>
      <c r="CX226" s="165"/>
      <c r="CY226" s="167"/>
      <c r="CZ226" s="167"/>
      <c r="DA226" s="167"/>
      <c r="DB226" s="167"/>
      <c r="DC226" s="167"/>
      <c r="DD226" s="167"/>
      <c r="DE226" s="8"/>
    </row>
    <row r="227" spans="1:109" x14ac:dyDescent="0.2">
      <c r="A227" s="7" t="str">
        <f t="shared" si="3"/>
        <v>EIG_gg_QU_18</v>
      </c>
      <c r="B227" s="5" t="s">
        <v>3797</v>
      </c>
      <c r="C227" s="5" t="s">
        <v>646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8">
        <v>216.52829028014511</v>
      </c>
      <c r="CS227" s="8">
        <v>217.82846338059139</v>
      </c>
      <c r="CT227" s="8">
        <v>219.0341354104207</v>
      </c>
      <c r="CU227" s="8">
        <v>221.45013195362512</v>
      </c>
      <c r="CV227" s="8">
        <v>225.69497271543784</v>
      </c>
      <c r="CW227" s="21">
        <v>231.46307167974763</v>
      </c>
      <c r="CX227" s="165"/>
      <c r="CY227" s="167"/>
      <c r="CZ227" s="167"/>
      <c r="DA227" s="167"/>
      <c r="DB227" s="167"/>
      <c r="DC227" s="167"/>
      <c r="DD227" s="167"/>
      <c r="DE227" s="8"/>
    </row>
    <row r="228" spans="1:109" x14ac:dyDescent="0.2">
      <c r="A228" s="7" t="str">
        <f t="shared" si="3"/>
        <v>EIG_gg_QU_19</v>
      </c>
      <c r="B228" s="5" t="s">
        <v>3797</v>
      </c>
      <c r="C228" s="5" t="s">
        <v>646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8">
        <v>198.61969181854283</v>
      </c>
      <c r="CS228" s="8">
        <v>200.05068606078478</v>
      </c>
      <c r="CT228" s="8">
        <v>202.17634781721458</v>
      </c>
      <c r="CU228" s="8">
        <v>203.54248191698855</v>
      </c>
      <c r="CV228" s="8">
        <v>205.34335837961748</v>
      </c>
      <c r="CW228" s="21">
        <v>207.13715490793274</v>
      </c>
      <c r="CX228" s="165"/>
      <c r="CY228" s="167"/>
      <c r="CZ228" s="167"/>
      <c r="DA228" s="167"/>
      <c r="DB228" s="167"/>
      <c r="DC228" s="167"/>
      <c r="DD228" s="167"/>
      <c r="DE228" s="8"/>
    </row>
    <row r="229" spans="1:109" x14ac:dyDescent="0.2">
      <c r="A229" s="7" t="str">
        <f t="shared" si="3"/>
        <v>EIG_gg_QU_20</v>
      </c>
      <c r="B229" s="5" t="s">
        <v>3797</v>
      </c>
      <c r="C229" s="5" t="s">
        <v>646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8">
        <v>213.34851089674399</v>
      </c>
      <c r="CS229" s="8">
        <v>215.28374830492569</v>
      </c>
      <c r="CT229" s="8">
        <v>219.46111865156135</v>
      </c>
      <c r="CU229" s="8">
        <v>222.72776918379964</v>
      </c>
      <c r="CV229" s="8">
        <v>225.16268672546371</v>
      </c>
      <c r="CW229" s="21">
        <v>226.41009920969731</v>
      </c>
      <c r="CX229" s="165"/>
      <c r="CY229" s="167"/>
      <c r="CZ229" s="167"/>
      <c r="DA229" s="167"/>
      <c r="DB229" s="167"/>
      <c r="DC229" s="167"/>
      <c r="DD229" s="167"/>
      <c r="DE229" s="8"/>
    </row>
    <row r="230" spans="1:109" x14ac:dyDescent="0.2">
      <c r="A230" s="7" t="str">
        <f t="shared" si="3"/>
        <v>EIG_gg_QU_21</v>
      </c>
      <c r="B230" s="5" t="s">
        <v>3797</v>
      </c>
      <c r="C230" s="5" t="s">
        <v>646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8">
        <v>192.95917784013284</v>
      </c>
      <c r="CS230" s="8">
        <v>195.26797273189072</v>
      </c>
      <c r="CT230" s="8">
        <v>198.31349143345005</v>
      </c>
      <c r="CU230" s="8">
        <v>199.72269056308559</v>
      </c>
      <c r="CV230" s="8">
        <v>200.78604325541582</v>
      </c>
      <c r="CW230" s="21">
        <v>201.62010136529727</v>
      </c>
      <c r="CX230" s="165"/>
      <c r="CY230" s="167"/>
      <c r="CZ230" s="167"/>
      <c r="DA230" s="167"/>
      <c r="DB230" s="167"/>
      <c r="DC230" s="167"/>
      <c r="DD230" s="167"/>
      <c r="DE230" s="8"/>
    </row>
    <row r="231" spans="1:109" x14ac:dyDescent="0.2">
      <c r="A231" s="7" t="str">
        <f t="shared" si="3"/>
        <v>EIG_gg_QU_22</v>
      </c>
      <c r="B231" s="5" t="s">
        <v>3797</v>
      </c>
      <c r="C231" s="5" t="s">
        <v>646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8">
        <v>284.71086285420608</v>
      </c>
      <c r="CS231" s="8">
        <v>285.72931409891925</v>
      </c>
      <c r="CT231" s="8">
        <v>288.79317885200021</v>
      </c>
      <c r="CU231" s="8">
        <v>292.35331479286202</v>
      </c>
      <c r="CV231" s="8">
        <v>295.86387200999258</v>
      </c>
      <c r="CW231" s="21">
        <v>298.87776811294896</v>
      </c>
      <c r="CX231" s="165"/>
      <c r="CY231" s="167"/>
      <c r="CZ231" s="167"/>
      <c r="DA231" s="167"/>
      <c r="DB231" s="167"/>
      <c r="DC231" s="167"/>
      <c r="DD231" s="167"/>
      <c r="DE231" s="8"/>
    </row>
    <row r="232" spans="1:109" x14ac:dyDescent="0.2">
      <c r="A232" s="7" t="str">
        <f t="shared" si="3"/>
        <v>EIG_gg_QU_23</v>
      </c>
      <c r="B232" s="5" t="s">
        <v>3797</v>
      </c>
      <c r="C232" s="5" t="s">
        <v>646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8">
        <v>227.60476214512641</v>
      </c>
      <c r="CS232" s="8">
        <v>229.65689483326182</v>
      </c>
      <c r="CT232" s="8">
        <v>231.86885403274877</v>
      </c>
      <c r="CU232" s="8">
        <v>235.14142342218716</v>
      </c>
      <c r="CV232" s="8">
        <v>239.9477499709179</v>
      </c>
      <c r="CW232" s="21">
        <v>246.85459396341008</v>
      </c>
      <c r="CX232" s="165"/>
      <c r="CY232" s="167"/>
      <c r="CZ232" s="167"/>
      <c r="DA232" s="167"/>
      <c r="DB232" s="167"/>
      <c r="DC232" s="167"/>
      <c r="DD232" s="167"/>
      <c r="DE232" s="8"/>
    </row>
    <row r="233" spans="1:109" x14ac:dyDescent="0.2">
      <c r="A233" s="7" t="str">
        <f t="shared" si="3"/>
        <v>EIG_gg_QU_24</v>
      </c>
      <c r="B233" s="5" t="s">
        <v>3797</v>
      </c>
      <c r="C233" s="5" t="s">
        <v>646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8">
        <v>230.48461126117112</v>
      </c>
      <c r="CS233" s="8">
        <v>231.05719660169402</v>
      </c>
      <c r="CT233" s="8">
        <v>232.38699184062747</v>
      </c>
      <c r="CU233" s="8">
        <v>234.44364651796937</v>
      </c>
      <c r="CV233" s="8">
        <v>237.07444940913149</v>
      </c>
      <c r="CW233" s="21">
        <v>237.72366640828153</v>
      </c>
      <c r="CX233" s="165"/>
      <c r="CY233" s="167"/>
      <c r="CZ233" s="167"/>
      <c r="DA233" s="167"/>
      <c r="DB233" s="167"/>
      <c r="DC233" s="167"/>
      <c r="DD233" s="167"/>
      <c r="DE233" s="8"/>
    </row>
    <row r="234" spans="1:109" x14ac:dyDescent="0.2">
      <c r="A234" s="7" t="str">
        <f t="shared" si="3"/>
        <v>EIG_gg_QU_25</v>
      </c>
      <c r="B234" s="5" t="s">
        <v>3797</v>
      </c>
      <c r="C234" s="5" t="s">
        <v>646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8">
        <v>312.56528288257238</v>
      </c>
      <c r="CS234" s="8">
        <v>319.13029141617602</v>
      </c>
      <c r="CT234" s="8">
        <v>320.72907414591378</v>
      </c>
      <c r="CU234" s="8">
        <v>325.2091311479723</v>
      </c>
      <c r="CV234" s="8">
        <v>323.19425371670707</v>
      </c>
      <c r="CW234" s="21">
        <v>322.30867733789853</v>
      </c>
      <c r="CX234" s="165"/>
      <c r="CY234" s="167"/>
      <c r="CZ234" s="167"/>
      <c r="DA234" s="167"/>
      <c r="DB234" s="167"/>
      <c r="DC234" s="167"/>
      <c r="DD234" s="167"/>
      <c r="DE234" s="8"/>
    </row>
    <row r="235" spans="1:109" x14ac:dyDescent="0.2">
      <c r="A235" s="7" t="str">
        <f t="shared" si="3"/>
        <v>EIG_gg_QU_26</v>
      </c>
      <c r="B235" s="5" t="s">
        <v>3797</v>
      </c>
      <c r="C235" s="5" t="s">
        <v>646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8">
        <v>175.50100037126504</v>
      </c>
      <c r="CS235" s="8">
        <v>179.83391362129046</v>
      </c>
      <c r="CT235" s="8">
        <v>183.21313118549554</v>
      </c>
      <c r="CU235" s="8">
        <v>186.62777702591976</v>
      </c>
      <c r="CV235" s="8">
        <v>188.72593058317338</v>
      </c>
      <c r="CW235" s="21">
        <v>193.06934043985706</v>
      </c>
      <c r="CX235" s="165"/>
      <c r="CY235" s="167"/>
      <c r="CZ235" s="167"/>
      <c r="DA235" s="167"/>
      <c r="DB235" s="167"/>
      <c r="DC235" s="167"/>
      <c r="DD235" s="167"/>
      <c r="DE235" s="8"/>
    </row>
    <row r="236" spans="1:109" x14ac:dyDescent="0.2">
      <c r="A236" s="7" t="str">
        <f t="shared" si="3"/>
        <v>EFHgL_gg_QU_1</v>
      </c>
      <c r="B236" s="5" t="s">
        <v>3798</v>
      </c>
      <c r="C236" s="5" t="s">
        <v>646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8">
        <v>526.12674043600362</v>
      </c>
      <c r="CS236" s="8">
        <v>518.7814811585904</v>
      </c>
      <c r="CT236" s="8">
        <v>513.94863926199514</v>
      </c>
      <c r="CU236" s="8">
        <v>510.66049009039199</v>
      </c>
      <c r="CV236" s="8">
        <v>519.41723212461102</v>
      </c>
      <c r="CW236" s="21">
        <v>525.76701127825345</v>
      </c>
      <c r="CX236" s="165"/>
      <c r="CY236" s="167"/>
      <c r="CZ236" s="167"/>
      <c r="DA236" s="167"/>
      <c r="DB236" s="167"/>
      <c r="DC236" s="167"/>
      <c r="DD236" s="167"/>
      <c r="DE236" s="8"/>
    </row>
    <row r="237" spans="1:109" x14ac:dyDescent="0.2">
      <c r="A237" s="7" t="str">
        <f t="shared" si="3"/>
        <v>EFHgL_gg_QU_2</v>
      </c>
      <c r="B237" s="5" t="s">
        <v>3798</v>
      </c>
      <c r="C237" s="5" t="s">
        <v>646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8">
        <v>431.34938281198782</v>
      </c>
      <c r="CS237" s="8">
        <v>423.3399556607381</v>
      </c>
      <c r="CT237" s="8">
        <v>429.36176381646055</v>
      </c>
      <c r="CU237" s="8">
        <v>432.18964613525759</v>
      </c>
      <c r="CV237" s="8">
        <v>454.41605896596587</v>
      </c>
      <c r="CW237" s="21">
        <v>481.14972686381191</v>
      </c>
      <c r="CX237" s="165"/>
      <c r="CY237" s="167"/>
      <c r="CZ237" s="167"/>
      <c r="DA237" s="167"/>
      <c r="DB237" s="167"/>
      <c r="DC237" s="167"/>
      <c r="DD237" s="167"/>
      <c r="DE237" s="8"/>
    </row>
    <row r="238" spans="1:109" x14ac:dyDescent="0.2">
      <c r="A238" s="7" t="str">
        <f t="shared" si="3"/>
        <v>EFHgL_gg_QU_3</v>
      </c>
      <c r="B238" s="5" t="s">
        <v>3798</v>
      </c>
      <c r="C238" s="5" t="s">
        <v>646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8">
        <v>618.14727609947215</v>
      </c>
      <c r="CS238" s="8">
        <v>605.26526454111388</v>
      </c>
      <c r="CT238" s="8">
        <v>604.1264639614368</v>
      </c>
      <c r="CU238" s="8">
        <v>589.76886132377695</v>
      </c>
      <c r="CV238" s="8">
        <v>609.09280907528068</v>
      </c>
      <c r="CW238" s="21">
        <v>631.89844572709285</v>
      </c>
      <c r="CX238" s="165"/>
      <c r="CY238" s="167"/>
      <c r="CZ238" s="167"/>
      <c r="DA238" s="167"/>
      <c r="DB238" s="167"/>
      <c r="DC238" s="167"/>
      <c r="DD238" s="167"/>
      <c r="DE238" s="8"/>
    </row>
    <row r="239" spans="1:109" x14ac:dyDescent="0.2">
      <c r="A239" s="7" t="str">
        <f t="shared" si="3"/>
        <v>EFHgL_gg_QU_4</v>
      </c>
      <c r="B239" s="5" t="s">
        <v>3798</v>
      </c>
      <c r="C239" s="5" t="s">
        <v>646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8">
        <v>459.28479619283007</v>
      </c>
      <c r="CS239" s="8">
        <v>442.74571462960893</v>
      </c>
      <c r="CT239" s="8">
        <v>445.31360937613817</v>
      </c>
      <c r="CU239" s="8">
        <v>464.76619866429866</v>
      </c>
      <c r="CV239" s="8">
        <v>508.53416152367595</v>
      </c>
      <c r="CW239" s="21">
        <v>552.29970412414934</v>
      </c>
      <c r="CX239" s="165"/>
      <c r="CY239" s="167"/>
      <c r="CZ239" s="167"/>
      <c r="DA239" s="167"/>
      <c r="DB239" s="167"/>
      <c r="DC239" s="167"/>
      <c r="DD239" s="167"/>
      <c r="DE239" s="8"/>
    </row>
    <row r="240" spans="1:109" x14ac:dyDescent="0.2">
      <c r="A240" s="7" t="str">
        <f t="shared" si="3"/>
        <v>EFHgL_gg_QU_5</v>
      </c>
      <c r="B240" s="5" t="s">
        <v>3798</v>
      </c>
      <c r="C240" s="5" t="s">
        <v>646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8">
        <v>570.09798288285265</v>
      </c>
      <c r="CS240" s="8">
        <v>561.73347266185533</v>
      </c>
      <c r="CT240" s="8">
        <v>549.8782384568317</v>
      </c>
      <c r="CU240" s="8">
        <v>536.08534122571905</v>
      </c>
      <c r="CV240" s="8">
        <v>549.36532261076206</v>
      </c>
      <c r="CW240" s="21">
        <v>565.584148399686</v>
      </c>
      <c r="CX240" s="165"/>
      <c r="CY240" s="167"/>
      <c r="CZ240" s="167"/>
      <c r="DA240" s="167"/>
      <c r="DB240" s="167"/>
      <c r="DC240" s="167"/>
      <c r="DD240" s="167"/>
      <c r="DE240" s="8"/>
    </row>
    <row r="241" spans="1:109" x14ac:dyDescent="0.2">
      <c r="A241" s="7" t="str">
        <f t="shared" si="3"/>
        <v>EFHgL_gg_QU_6</v>
      </c>
      <c r="B241" s="5" t="s">
        <v>3798</v>
      </c>
      <c r="C241" s="5" t="s">
        <v>646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8">
        <v>548.29305689892908</v>
      </c>
      <c r="CS241" s="8">
        <v>537.05612662088549</v>
      </c>
      <c r="CT241" s="8">
        <v>544.61840419850625</v>
      </c>
      <c r="CU241" s="8">
        <v>560.6102023865559</v>
      </c>
      <c r="CV241" s="8">
        <v>599.68996089527752</v>
      </c>
      <c r="CW241" s="21">
        <v>642.13878120951972</v>
      </c>
      <c r="CX241" s="165"/>
      <c r="CY241" s="167"/>
      <c r="CZ241" s="167"/>
      <c r="DA241" s="167"/>
      <c r="DB241" s="167"/>
      <c r="DC241" s="167"/>
      <c r="DD241" s="167"/>
      <c r="DE241" s="8"/>
    </row>
    <row r="242" spans="1:109" x14ac:dyDescent="0.2">
      <c r="A242" s="7" t="str">
        <f t="shared" si="3"/>
        <v>EFHgL_gg_QU_7</v>
      </c>
      <c r="B242" s="5" t="s">
        <v>3798</v>
      </c>
      <c r="C242" s="5" t="s">
        <v>646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8">
        <v>556.37094308475309</v>
      </c>
      <c r="CS242" s="8">
        <v>541.2210163504468</v>
      </c>
      <c r="CT242" s="8">
        <v>542.50882564509232</v>
      </c>
      <c r="CU242" s="8">
        <v>543.09773134481304</v>
      </c>
      <c r="CV242" s="8">
        <v>562.46371459534146</v>
      </c>
      <c r="CW242" s="21">
        <v>575.77703387158283</v>
      </c>
      <c r="CX242" s="165"/>
      <c r="CY242" s="167"/>
      <c r="CZ242" s="167"/>
      <c r="DA242" s="167"/>
      <c r="DB242" s="167"/>
      <c r="DC242" s="167"/>
      <c r="DD242" s="167"/>
      <c r="DE242" s="8"/>
    </row>
    <row r="243" spans="1:109" x14ac:dyDescent="0.2">
      <c r="A243" s="7" t="str">
        <f t="shared" si="3"/>
        <v>EFHgL_gg_QU_8</v>
      </c>
      <c r="B243" s="5" t="s">
        <v>3798</v>
      </c>
      <c r="C243" s="5" t="s">
        <v>646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8">
        <v>333.91627630359596</v>
      </c>
      <c r="CS243" s="8">
        <v>330.81146433464636</v>
      </c>
      <c r="CT243" s="8">
        <v>346.45505573874647</v>
      </c>
      <c r="CU243" s="8">
        <v>359.98618667430316</v>
      </c>
      <c r="CV243" s="8">
        <v>388.57811460829959</v>
      </c>
      <c r="CW243" s="21">
        <v>411.28623010212442</v>
      </c>
      <c r="CX243" s="165"/>
      <c r="CY243" s="167"/>
      <c r="CZ243" s="167"/>
      <c r="DA243" s="167"/>
      <c r="DB243" s="167"/>
      <c r="DC243" s="167"/>
      <c r="DD243" s="167"/>
      <c r="DE243" s="8"/>
    </row>
    <row r="244" spans="1:109" x14ac:dyDescent="0.2">
      <c r="A244" s="7" t="str">
        <f t="shared" si="3"/>
        <v>EFHgL_gg_QU_9</v>
      </c>
      <c r="B244" s="5" t="s">
        <v>3798</v>
      </c>
      <c r="C244" s="5" t="s">
        <v>646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8">
        <v>670.22315280225769</v>
      </c>
      <c r="CS244" s="8">
        <v>657.8808333510442</v>
      </c>
      <c r="CT244" s="8">
        <v>659.63893872109441</v>
      </c>
      <c r="CU244" s="8">
        <v>688.74031525846124</v>
      </c>
      <c r="CV244" s="8">
        <v>743.30120914284032</v>
      </c>
      <c r="CW244" s="21">
        <v>809.8883554685591</v>
      </c>
      <c r="CX244" s="165"/>
      <c r="CY244" s="167"/>
      <c r="CZ244" s="167"/>
      <c r="DA244" s="167"/>
      <c r="DB244" s="167"/>
      <c r="DC244" s="167"/>
      <c r="DD244" s="167"/>
      <c r="DE244" s="8"/>
    </row>
    <row r="245" spans="1:109" x14ac:dyDescent="0.2">
      <c r="A245" s="7" t="str">
        <f t="shared" si="3"/>
        <v>EFHgL_gg_QU_10</v>
      </c>
      <c r="B245" s="5" t="s">
        <v>3798</v>
      </c>
      <c r="C245" s="5" t="s">
        <v>646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8">
        <v>410.72432260786854</v>
      </c>
      <c r="CS245" s="8">
        <v>413.3148377203043</v>
      </c>
      <c r="CT245" s="8">
        <v>421.99385296464249</v>
      </c>
      <c r="CU245" s="8">
        <v>428.51910890356072</v>
      </c>
      <c r="CV245" s="8">
        <v>457.20626821784066</v>
      </c>
      <c r="CW245" s="21">
        <v>509.69225289829342</v>
      </c>
      <c r="CX245" s="165"/>
      <c r="CY245" s="167"/>
      <c r="CZ245" s="167"/>
      <c r="DA245" s="167"/>
      <c r="DB245" s="167"/>
      <c r="DC245" s="167"/>
      <c r="DD245" s="167"/>
      <c r="DE245" s="8"/>
    </row>
    <row r="246" spans="1:109" x14ac:dyDescent="0.2">
      <c r="A246" s="7" t="str">
        <f t="shared" si="3"/>
        <v>EFHgL_gg_QU_11</v>
      </c>
      <c r="B246" s="5" t="s">
        <v>3798</v>
      </c>
      <c r="C246" s="5" t="s">
        <v>646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8">
        <v>326.0753010755156</v>
      </c>
      <c r="CS246" s="8">
        <v>313.01980924713712</v>
      </c>
      <c r="CT246" s="8">
        <v>315.69762528310702</v>
      </c>
      <c r="CU246" s="8">
        <v>324.80240864197691</v>
      </c>
      <c r="CV246" s="8">
        <v>343.1886901500946</v>
      </c>
      <c r="CW246" s="21">
        <v>360.86874331273424</v>
      </c>
      <c r="CX246" s="165"/>
      <c r="CY246" s="167"/>
      <c r="CZ246" s="167"/>
      <c r="DA246" s="167"/>
      <c r="DB246" s="167"/>
      <c r="DC246" s="167"/>
      <c r="DD246" s="167"/>
      <c r="DE246" s="8"/>
    </row>
    <row r="247" spans="1:109" x14ac:dyDescent="0.2">
      <c r="A247" s="7" t="str">
        <f t="shared" si="3"/>
        <v>EFHgL_gg_QU_12</v>
      </c>
      <c r="B247" s="5" t="s">
        <v>3798</v>
      </c>
      <c r="C247" s="5" t="s">
        <v>646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8">
        <v>430.3479550563323</v>
      </c>
      <c r="CS247" s="8">
        <v>429.03653701217473</v>
      </c>
      <c r="CT247" s="8">
        <v>429.88165500104748</v>
      </c>
      <c r="CU247" s="8">
        <v>444.06087942072008</v>
      </c>
      <c r="CV247" s="8">
        <v>460.54332501356038</v>
      </c>
      <c r="CW247" s="21">
        <v>472.77698772691161</v>
      </c>
      <c r="CX247" s="165"/>
      <c r="CY247" s="167"/>
      <c r="CZ247" s="167"/>
      <c r="DA247" s="167"/>
      <c r="DB247" s="167"/>
      <c r="DC247" s="167"/>
      <c r="DD247" s="167"/>
      <c r="DE247" s="8"/>
    </row>
    <row r="248" spans="1:109" x14ac:dyDescent="0.2">
      <c r="A248" s="7" t="str">
        <f t="shared" si="3"/>
        <v>EFHgL_gg_QU_13</v>
      </c>
      <c r="B248" s="5" t="s">
        <v>3798</v>
      </c>
      <c r="C248" s="5" t="s">
        <v>646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8">
        <v>340.70419331527768</v>
      </c>
      <c r="CS248" s="8">
        <v>326.43903665539642</v>
      </c>
      <c r="CT248" s="8">
        <v>323.42370432823736</v>
      </c>
      <c r="CU248" s="8">
        <v>322.33236989055717</v>
      </c>
      <c r="CV248" s="8">
        <v>331.20763686317076</v>
      </c>
      <c r="CW248" s="21">
        <v>336.48925758083283</v>
      </c>
      <c r="CX248" s="165"/>
      <c r="CY248" s="167"/>
      <c r="CZ248" s="167"/>
      <c r="DA248" s="167"/>
      <c r="DB248" s="167"/>
      <c r="DC248" s="167"/>
      <c r="DD248" s="167"/>
      <c r="DE248" s="8"/>
    </row>
    <row r="249" spans="1:109" x14ac:dyDescent="0.2">
      <c r="A249" s="7" t="str">
        <f t="shared" si="3"/>
        <v>EFHgL_gg_QU_14</v>
      </c>
      <c r="B249" s="5" t="s">
        <v>3798</v>
      </c>
      <c r="C249" s="5" t="s">
        <v>646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8">
        <v>413.79718694869075</v>
      </c>
      <c r="CS249" s="8">
        <v>425.40306085111291</v>
      </c>
      <c r="CT249" s="8">
        <v>455.53564280130331</v>
      </c>
      <c r="CU249" s="8">
        <v>469.08126992814272</v>
      </c>
      <c r="CV249" s="8">
        <v>497.77522017161635</v>
      </c>
      <c r="CW249" s="21">
        <v>513.74470176630894</v>
      </c>
      <c r="CX249" s="165"/>
      <c r="CY249" s="167"/>
      <c r="CZ249" s="167"/>
      <c r="DA249" s="167"/>
      <c r="DB249" s="167"/>
      <c r="DC249" s="167"/>
      <c r="DD249" s="167"/>
      <c r="DE249" s="8"/>
    </row>
    <row r="250" spans="1:109" x14ac:dyDescent="0.2">
      <c r="A250" s="7" t="str">
        <f t="shared" si="3"/>
        <v>EFHgL_gg_QU_15</v>
      </c>
      <c r="B250" s="5" t="s">
        <v>3798</v>
      </c>
      <c r="C250" s="5" t="s">
        <v>646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8">
        <v>447.00603721318129</v>
      </c>
      <c r="CS250" s="8">
        <v>453.41766001644083</v>
      </c>
      <c r="CT250" s="8">
        <v>476.45177993383049</v>
      </c>
      <c r="CU250" s="8">
        <v>504.1506151158755</v>
      </c>
      <c r="CV250" s="8">
        <v>542.74710260430265</v>
      </c>
      <c r="CW250" s="21">
        <v>574.42678051551309</v>
      </c>
      <c r="CX250" s="165"/>
      <c r="CY250" s="167"/>
      <c r="CZ250" s="167"/>
      <c r="DA250" s="167"/>
      <c r="DB250" s="167"/>
      <c r="DC250" s="167"/>
      <c r="DD250" s="167"/>
      <c r="DE250" s="8"/>
    </row>
    <row r="251" spans="1:109" x14ac:dyDescent="0.2">
      <c r="A251" s="7" t="str">
        <f t="shared" si="3"/>
        <v>EFHgL_gg_QU_16</v>
      </c>
      <c r="B251" s="5" t="s">
        <v>3798</v>
      </c>
      <c r="C251" s="5" t="s">
        <v>646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8">
        <v>670.21223698741494</v>
      </c>
      <c r="CS251" s="8">
        <v>692.64520544131153</v>
      </c>
      <c r="CT251" s="8">
        <v>718.16275674273709</v>
      </c>
      <c r="CU251" s="8">
        <v>730.58627329481078</v>
      </c>
      <c r="CV251" s="8">
        <v>749.13070893011434</v>
      </c>
      <c r="CW251" s="21">
        <v>764.95091049210714</v>
      </c>
      <c r="CX251" s="165"/>
      <c r="CY251" s="167"/>
      <c r="CZ251" s="167"/>
      <c r="DA251" s="167"/>
      <c r="DB251" s="167"/>
      <c r="DC251" s="167"/>
      <c r="DD251" s="167"/>
      <c r="DE251" s="8"/>
    </row>
    <row r="252" spans="1:109" x14ac:dyDescent="0.2">
      <c r="A252" s="7" t="str">
        <f t="shared" si="3"/>
        <v>EFHgL_gg_QU_17</v>
      </c>
      <c r="B252" s="5" t="s">
        <v>3798</v>
      </c>
      <c r="C252" s="5" t="s">
        <v>646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8">
        <v>590.87254496575008</v>
      </c>
      <c r="CS252" s="8">
        <v>585.54190677229712</v>
      </c>
      <c r="CT252" s="8">
        <v>610.95992396090821</v>
      </c>
      <c r="CU252" s="8">
        <v>622.92149908241561</v>
      </c>
      <c r="CV252" s="8">
        <v>634.92722168619923</v>
      </c>
      <c r="CW252" s="21">
        <v>633.20353107228004</v>
      </c>
      <c r="CX252" s="165"/>
      <c r="CY252" s="167"/>
      <c r="CZ252" s="167"/>
      <c r="DA252" s="167"/>
      <c r="DB252" s="167"/>
      <c r="DC252" s="167"/>
      <c r="DD252" s="167"/>
      <c r="DE252" s="8"/>
    </row>
    <row r="253" spans="1:109" x14ac:dyDescent="0.2">
      <c r="A253" s="7" t="str">
        <f t="shared" si="3"/>
        <v>EFHgL_gg_QU_18</v>
      </c>
      <c r="B253" s="5" t="s">
        <v>3798</v>
      </c>
      <c r="C253" s="5" t="s">
        <v>646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8">
        <v>350.2601715612912</v>
      </c>
      <c r="CS253" s="8">
        <v>345.25685269894757</v>
      </c>
      <c r="CT253" s="8">
        <v>346.1937303964437</v>
      </c>
      <c r="CU253" s="8">
        <v>347.88453599768786</v>
      </c>
      <c r="CV253" s="8">
        <v>370.29818275283191</v>
      </c>
      <c r="CW253" s="21">
        <v>403.64782450841147</v>
      </c>
      <c r="CX253" s="165"/>
      <c r="CY253" s="167"/>
      <c r="CZ253" s="167"/>
      <c r="DA253" s="167"/>
      <c r="DB253" s="167"/>
      <c r="DC253" s="167"/>
      <c r="DD253" s="167"/>
      <c r="DE253" s="8"/>
    </row>
    <row r="254" spans="1:109" x14ac:dyDescent="0.2">
      <c r="A254" s="7" t="str">
        <f t="shared" si="3"/>
        <v>EFHgL_gg_QU_19</v>
      </c>
      <c r="B254" s="5" t="s">
        <v>3798</v>
      </c>
      <c r="C254" s="5" t="s">
        <v>646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8">
        <v>464.70605224076559</v>
      </c>
      <c r="CS254" s="8">
        <v>453.80598591875304</v>
      </c>
      <c r="CT254" s="8">
        <v>453.90752883895283</v>
      </c>
      <c r="CU254" s="8">
        <v>448.74721073561113</v>
      </c>
      <c r="CV254" s="8">
        <v>461.73088422498114</v>
      </c>
      <c r="CW254" s="21">
        <v>480.75456190961779</v>
      </c>
      <c r="CX254" s="165"/>
      <c r="CY254" s="167"/>
      <c r="CZ254" s="167"/>
      <c r="DA254" s="167"/>
      <c r="DB254" s="167"/>
      <c r="DC254" s="167"/>
      <c r="DD254" s="167"/>
      <c r="DE254" s="8"/>
    </row>
    <row r="255" spans="1:109" x14ac:dyDescent="0.2">
      <c r="A255" s="7" t="str">
        <f t="shared" si="3"/>
        <v>EFHgL_gg_QU_20</v>
      </c>
      <c r="B255" s="5" t="s">
        <v>3798</v>
      </c>
      <c r="C255" s="5" t="s">
        <v>646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8">
        <v>585.8645689492879</v>
      </c>
      <c r="CS255" s="8">
        <v>573.74845247648011</v>
      </c>
      <c r="CT255" s="8">
        <v>596.79611144468572</v>
      </c>
      <c r="CU255" s="8">
        <v>609.34538222929314</v>
      </c>
      <c r="CV255" s="8">
        <v>634.21978481609301</v>
      </c>
      <c r="CW255" s="21">
        <v>653.81883902965149</v>
      </c>
      <c r="CX255" s="165"/>
      <c r="CY255" s="167"/>
      <c r="CZ255" s="167"/>
      <c r="DA255" s="167"/>
      <c r="DB255" s="167"/>
      <c r="DC255" s="167"/>
      <c r="DD255" s="167"/>
      <c r="DE255" s="8"/>
    </row>
    <row r="256" spans="1:109" x14ac:dyDescent="0.2">
      <c r="A256" s="7" t="str">
        <f t="shared" si="3"/>
        <v>EFHgL_gg_QU_21</v>
      </c>
      <c r="B256" s="5" t="s">
        <v>3798</v>
      </c>
      <c r="C256" s="5" t="s">
        <v>646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8">
        <v>315.77619327199665</v>
      </c>
      <c r="CS256" s="8">
        <v>317.5801435536502</v>
      </c>
      <c r="CT256" s="8">
        <v>329.62770319701474</v>
      </c>
      <c r="CU256" s="8">
        <v>334.59425748386042</v>
      </c>
      <c r="CV256" s="8">
        <v>341.0548924294726</v>
      </c>
      <c r="CW256" s="21">
        <v>342.90599779754757</v>
      </c>
      <c r="CX256" s="165"/>
      <c r="CY256" s="167"/>
      <c r="CZ256" s="167"/>
      <c r="DA256" s="167"/>
      <c r="DB256" s="167"/>
      <c r="DC256" s="167"/>
      <c r="DD256" s="167"/>
      <c r="DE256" s="8"/>
    </row>
    <row r="257" spans="1:109" x14ac:dyDescent="0.2">
      <c r="A257" s="7" t="str">
        <f t="shared" si="3"/>
        <v>EFHgL_gg_QU_22</v>
      </c>
      <c r="B257" s="5" t="s">
        <v>3798</v>
      </c>
      <c r="C257" s="5" t="s">
        <v>646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8">
        <v>833.72358597220011</v>
      </c>
      <c r="CS257" s="8">
        <v>823.2270041699054</v>
      </c>
      <c r="CT257" s="8">
        <v>824.93534672860881</v>
      </c>
      <c r="CU257" s="8">
        <v>835.75116898733597</v>
      </c>
      <c r="CV257" s="8">
        <v>864.75788340872396</v>
      </c>
      <c r="CW257" s="21">
        <v>906.83223478169612</v>
      </c>
      <c r="CX257" s="165"/>
      <c r="CY257" s="167"/>
      <c r="CZ257" s="167"/>
      <c r="DA257" s="167"/>
      <c r="DB257" s="167"/>
      <c r="DC257" s="167"/>
      <c r="DD257" s="167"/>
      <c r="DE257" s="8"/>
    </row>
    <row r="258" spans="1:109" x14ac:dyDescent="0.2">
      <c r="A258" s="7" t="str">
        <f t="shared" ref="A258:A321" si="4">CONCATENATE(B258,"_",C258,"_",D258)</f>
        <v>EFHgL_gg_QU_23</v>
      </c>
      <c r="B258" s="5" t="s">
        <v>3798</v>
      </c>
      <c r="C258" s="5" t="s">
        <v>646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8">
        <v>354.57806544110753</v>
      </c>
      <c r="CS258" s="8">
        <v>347.24729250921155</v>
      </c>
      <c r="CT258" s="8">
        <v>350.71697209207451</v>
      </c>
      <c r="CU258" s="8">
        <v>356.25500942586012</v>
      </c>
      <c r="CV258" s="8">
        <v>384.57832939543761</v>
      </c>
      <c r="CW258" s="21">
        <v>427.97200497390759</v>
      </c>
      <c r="CX258" s="165"/>
      <c r="CY258" s="167"/>
      <c r="CZ258" s="167"/>
      <c r="DA258" s="167"/>
      <c r="DB258" s="167"/>
      <c r="DC258" s="167"/>
      <c r="DD258" s="167"/>
      <c r="DE258" s="8"/>
    </row>
    <row r="259" spans="1:109" x14ac:dyDescent="0.2">
      <c r="A259" s="7" t="str">
        <f t="shared" si="4"/>
        <v>EFHgL_gg_QU_24</v>
      </c>
      <c r="B259" s="5" t="s">
        <v>3798</v>
      </c>
      <c r="C259" s="5" t="s">
        <v>646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8">
        <v>438.30202973211118</v>
      </c>
      <c r="CS259" s="8">
        <v>427.72288203442639</v>
      </c>
      <c r="CT259" s="8">
        <v>425.08319107602819</v>
      </c>
      <c r="CU259" s="8">
        <v>421.17777310706384</v>
      </c>
      <c r="CV259" s="8">
        <v>430.04909685083163</v>
      </c>
      <c r="CW259" s="21">
        <v>444.79911434183197</v>
      </c>
      <c r="CX259" s="165"/>
      <c r="CY259" s="167"/>
      <c r="CZ259" s="167"/>
      <c r="DA259" s="167"/>
      <c r="DB259" s="167"/>
      <c r="DC259" s="167"/>
      <c r="DD259" s="167"/>
      <c r="DE259" s="8"/>
    </row>
    <row r="260" spans="1:109" x14ac:dyDescent="0.2">
      <c r="A260" s="7" t="str">
        <f t="shared" si="4"/>
        <v>EFHgL_gg_QU_25</v>
      </c>
      <c r="B260" s="5" t="s">
        <v>3798</v>
      </c>
      <c r="C260" s="5" t="s">
        <v>646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8">
        <v>611.13653476330603</v>
      </c>
      <c r="CS260" s="8">
        <v>625.36707085744081</v>
      </c>
      <c r="CT260" s="8">
        <v>621.82530011239305</v>
      </c>
      <c r="CU260" s="8">
        <v>627.84247675265397</v>
      </c>
      <c r="CV260" s="8">
        <v>623.26743861659827</v>
      </c>
      <c r="CW260" s="21">
        <v>623.47796978504675</v>
      </c>
      <c r="CX260" s="165"/>
      <c r="CY260" s="167"/>
      <c r="CZ260" s="167"/>
      <c r="DA260" s="167"/>
      <c r="DB260" s="167"/>
      <c r="DC260" s="167"/>
      <c r="DD260" s="167"/>
      <c r="DE260" s="8"/>
    </row>
    <row r="261" spans="1:109" x14ac:dyDescent="0.2">
      <c r="A261" s="7" t="str">
        <f t="shared" si="4"/>
        <v>EFHgL_gg_QU_26</v>
      </c>
      <c r="B261" s="5" t="s">
        <v>3798</v>
      </c>
      <c r="C261" s="5" t="s">
        <v>646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8">
        <v>104.56101668956974</v>
      </c>
      <c r="CS261" s="8">
        <v>106.1567906904869</v>
      </c>
      <c r="CT261" s="8">
        <v>107.76925432544073</v>
      </c>
      <c r="CU261" s="8">
        <v>108.76940744128073</v>
      </c>
      <c r="CV261" s="8">
        <v>110.67034144827072</v>
      </c>
      <c r="CW261" s="21">
        <v>115.00780891105001</v>
      </c>
      <c r="CX261" s="165"/>
      <c r="CY261" s="167"/>
      <c r="CZ261" s="167"/>
      <c r="DA261" s="167"/>
      <c r="DB261" s="167"/>
      <c r="DC261" s="167"/>
      <c r="DD261" s="167"/>
      <c r="DE261" s="8"/>
    </row>
    <row r="262" spans="1:109" x14ac:dyDescent="0.2">
      <c r="A262" s="7" t="str">
        <f t="shared" si="4"/>
        <v>EFHtL_gg_QU_1</v>
      </c>
      <c r="B262" s="5" t="s">
        <v>3799</v>
      </c>
      <c r="C262" s="5" t="s">
        <v>646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8">
        <v>435.35157332828902</v>
      </c>
      <c r="CS262" s="8">
        <v>433.70746893534687</v>
      </c>
      <c r="CT262" s="8">
        <v>435.05369892835415</v>
      </c>
      <c r="CU262" s="8">
        <v>437.09329985888297</v>
      </c>
      <c r="CV262" s="8">
        <v>441.69671824529604</v>
      </c>
      <c r="CW262" s="21">
        <v>440.43355042430755</v>
      </c>
      <c r="CX262" s="165"/>
      <c r="CY262" s="167"/>
      <c r="CZ262" s="167"/>
      <c r="DA262" s="167"/>
      <c r="DB262" s="167"/>
      <c r="DC262" s="167"/>
      <c r="DD262" s="167"/>
      <c r="DE262" s="8"/>
    </row>
    <row r="263" spans="1:109" x14ac:dyDescent="0.2">
      <c r="A263" s="7" t="str">
        <f t="shared" si="4"/>
        <v>EFHtL_gg_QU_2</v>
      </c>
      <c r="B263" s="5" t="s">
        <v>3799</v>
      </c>
      <c r="C263" s="5" t="s">
        <v>646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8">
        <v>371.00561015721837</v>
      </c>
      <c r="CS263" s="8">
        <v>370.69834036987999</v>
      </c>
      <c r="CT263" s="8">
        <v>381.02011217109248</v>
      </c>
      <c r="CU263" s="8">
        <v>389.2727860292789</v>
      </c>
      <c r="CV263" s="8">
        <v>402.51210449053571</v>
      </c>
      <c r="CW263" s="21">
        <v>413.78616590695759</v>
      </c>
      <c r="CX263" s="165"/>
      <c r="CY263" s="167"/>
      <c r="CZ263" s="167"/>
      <c r="DA263" s="167"/>
      <c r="DB263" s="167"/>
      <c r="DC263" s="167"/>
      <c r="DD263" s="167"/>
      <c r="DE263" s="8"/>
    </row>
    <row r="264" spans="1:109" x14ac:dyDescent="0.2">
      <c r="A264" s="7" t="str">
        <f t="shared" si="4"/>
        <v>EFHtL_gg_QU_3</v>
      </c>
      <c r="B264" s="5" t="s">
        <v>3799</v>
      </c>
      <c r="C264" s="5" t="s">
        <v>646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8">
        <v>467.19161751628485</v>
      </c>
      <c r="CS264" s="8">
        <v>464.57500786636632</v>
      </c>
      <c r="CT264" s="8">
        <v>470.31424357700098</v>
      </c>
      <c r="CU264" s="8">
        <v>466.98993040766982</v>
      </c>
      <c r="CV264" s="8">
        <v>476.56533303154418</v>
      </c>
      <c r="CW264" s="21">
        <v>483.35621279456439</v>
      </c>
      <c r="CX264" s="165"/>
      <c r="CY264" s="167"/>
      <c r="CZ264" s="167"/>
      <c r="DA264" s="167"/>
      <c r="DB264" s="167"/>
      <c r="DC264" s="167"/>
      <c r="DD264" s="167"/>
      <c r="DE264" s="8"/>
    </row>
    <row r="265" spans="1:109" x14ac:dyDescent="0.2">
      <c r="A265" s="7" t="str">
        <f t="shared" si="4"/>
        <v>EFHtL_gg_QU_4</v>
      </c>
      <c r="B265" s="5" t="s">
        <v>3799</v>
      </c>
      <c r="C265" s="5" t="s">
        <v>646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8">
        <v>391.20204110825426</v>
      </c>
      <c r="CS265" s="8">
        <v>386.17425782793271</v>
      </c>
      <c r="CT265" s="8">
        <v>394.46295587513322</v>
      </c>
      <c r="CU265" s="8">
        <v>414.53204517521516</v>
      </c>
      <c r="CV265" s="8">
        <v>441.71589498254826</v>
      </c>
      <c r="CW265" s="21">
        <v>463.24541603590535</v>
      </c>
      <c r="CX265" s="165"/>
      <c r="CY265" s="167"/>
      <c r="CZ265" s="167"/>
      <c r="DA265" s="167"/>
      <c r="DB265" s="167"/>
      <c r="DC265" s="167"/>
      <c r="DD265" s="167"/>
      <c r="DE265" s="8"/>
    </row>
    <row r="266" spans="1:109" x14ac:dyDescent="0.2">
      <c r="A266" s="7" t="str">
        <f t="shared" si="4"/>
        <v>EFHtL_gg_QU_5</v>
      </c>
      <c r="B266" s="5" t="s">
        <v>3799</v>
      </c>
      <c r="C266" s="5" t="s">
        <v>646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8">
        <v>447.00938915757757</v>
      </c>
      <c r="CS266" s="8">
        <v>445.03032923350656</v>
      </c>
      <c r="CT266" s="8">
        <v>442.58634028935666</v>
      </c>
      <c r="CU266" s="8">
        <v>437.77482687310925</v>
      </c>
      <c r="CV266" s="8">
        <v>445.35324906616825</v>
      </c>
      <c r="CW266" s="21">
        <v>450.65449015321059</v>
      </c>
      <c r="CX266" s="165"/>
      <c r="CY266" s="167"/>
      <c r="CZ266" s="167"/>
      <c r="DA266" s="167"/>
      <c r="DB266" s="167"/>
      <c r="DC266" s="167"/>
      <c r="DD266" s="167"/>
      <c r="DE266" s="8"/>
    </row>
    <row r="267" spans="1:109" x14ac:dyDescent="0.2">
      <c r="A267" s="7" t="str">
        <f t="shared" si="4"/>
        <v>EFHtL_gg_QU_6</v>
      </c>
      <c r="B267" s="5" t="s">
        <v>3799</v>
      </c>
      <c r="C267" s="5" t="s">
        <v>646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8">
        <v>412.42052572239868</v>
      </c>
      <c r="CS267" s="8">
        <v>410.09893392414102</v>
      </c>
      <c r="CT267" s="8">
        <v>420.77811841675657</v>
      </c>
      <c r="CU267" s="8">
        <v>436.7117751111719</v>
      </c>
      <c r="CV267" s="8">
        <v>459.81828764413495</v>
      </c>
      <c r="CW267" s="21">
        <v>480.70104850346877</v>
      </c>
      <c r="CX267" s="165"/>
      <c r="CY267" s="167"/>
      <c r="CZ267" s="167"/>
      <c r="DA267" s="167"/>
      <c r="DB267" s="167"/>
      <c r="DC267" s="167"/>
      <c r="DD267" s="167"/>
      <c r="DE267" s="8"/>
    </row>
    <row r="268" spans="1:109" x14ac:dyDescent="0.2">
      <c r="A268" s="7" t="str">
        <f t="shared" si="4"/>
        <v>EFHtL_gg_QU_7</v>
      </c>
      <c r="B268" s="5" t="s">
        <v>3799</v>
      </c>
      <c r="C268" s="5" t="s">
        <v>646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8">
        <v>434.96657353335712</v>
      </c>
      <c r="CS268" s="8">
        <v>428.45642493349368</v>
      </c>
      <c r="CT268" s="8">
        <v>434.317934158333</v>
      </c>
      <c r="CU268" s="8">
        <v>439.71716646204209</v>
      </c>
      <c r="CV268" s="8">
        <v>451.17426256378326</v>
      </c>
      <c r="CW268" s="21">
        <v>454.1570987421494</v>
      </c>
      <c r="CX268" s="165"/>
      <c r="CY268" s="167"/>
      <c r="CZ268" s="167"/>
      <c r="DA268" s="167"/>
      <c r="DB268" s="167"/>
      <c r="DC268" s="167"/>
      <c r="DD268" s="167"/>
      <c r="DE268" s="8"/>
    </row>
    <row r="269" spans="1:109" x14ac:dyDescent="0.2">
      <c r="A269" s="7" t="str">
        <f t="shared" si="4"/>
        <v>EFHtL_gg_QU_8</v>
      </c>
      <c r="B269" s="5" t="s">
        <v>3799</v>
      </c>
      <c r="C269" s="5" t="s">
        <v>646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8">
        <v>290.34327455669182</v>
      </c>
      <c r="CS269" s="8">
        <v>293.15003124774347</v>
      </c>
      <c r="CT269" s="8">
        <v>309.90482447980111</v>
      </c>
      <c r="CU269" s="8">
        <v>324.60146745580488</v>
      </c>
      <c r="CV269" s="8">
        <v>340.79236779444119</v>
      </c>
      <c r="CW269" s="21">
        <v>347.64123989897871</v>
      </c>
      <c r="CX269" s="165"/>
      <c r="CY269" s="167"/>
      <c r="CZ269" s="167"/>
      <c r="DA269" s="167"/>
      <c r="DB269" s="167"/>
      <c r="DC269" s="167"/>
      <c r="DD269" s="167"/>
      <c r="DE269" s="8"/>
    </row>
    <row r="270" spans="1:109" x14ac:dyDescent="0.2">
      <c r="A270" s="7" t="str">
        <f t="shared" si="4"/>
        <v>EFHtL_gg_QU_9</v>
      </c>
      <c r="B270" s="5" t="s">
        <v>3799</v>
      </c>
      <c r="C270" s="5" t="s">
        <v>646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8">
        <v>561.6805900822701</v>
      </c>
      <c r="CS270" s="8">
        <v>556.46136179545408</v>
      </c>
      <c r="CT270" s="8">
        <v>562.62328713898933</v>
      </c>
      <c r="CU270" s="8">
        <v>589.83739718974891</v>
      </c>
      <c r="CV270" s="8">
        <v>630.78985789116211</v>
      </c>
      <c r="CW270" s="21">
        <v>677.87018530575938</v>
      </c>
      <c r="CX270" s="165"/>
      <c r="CY270" s="167"/>
      <c r="CZ270" s="167"/>
      <c r="DA270" s="167"/>
      <c r="DB270" s="167"/>
      <c r="DC270" s="167"/>
      <c r="DD270" s="167"/>
      <c r="DE270" s="8"/>
    </row>
    <row r="271" spans="1:109" x14ac:dyDescent="0.2">
      <c r="A271" s="7" t="str">
        <f t="shared" si="4"/>
        <v>EFHtL_gg_QU_10</v>
      </c>
      <c r="B271" s="5" t="s">
        <v>3799</v>
      </c>
      <c r="C271" s="5" t="s">
        <v>646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8">
        <v>492.24780844646057</v>
      </c>
      <c r="CS271" s="8">
        <v>503.68729751669099</v>
      </c>
      <c r="CT271" s="8">
        <v>520.74287518475739</v>
      </c>
      <c r="CU271" s="8">
        <v>535.4236888827113</v>
      </c>
      <c r="CV271" s="8">
        <v>555.98776965787476</v>
      </c>
      <c r="CW271" s="21">
        <v>589.90681487384029</v>
      </c>
      <c r="CX271" s="165"/>
      <c r="CY271" s="167"/>
      <c r="CZ271" s="167"/>
      <c r="DA271" s="167"/>
      <c r="DB271" s="167"/>
      <c r="DC271" s="167"/>
      <c r="DD271" s="167"/>
      <c r="DE271" s="8"/>
    </row>
    <row r="272" spans="1:109" x14ac:dyDescent="0.2">
      <c r="A272" s="7" t="str">
        <f t="shared" si="4"/>
        <v>EFHtL_gg_QU_11</v>
      </c>
      <c r="B272" s="5" t="s">
        <v>3799</v>
      </c>
      <c r="C272" s="5" t="s">
        <v>646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8">
        <v>291.13181771908353</v>
      </c>
      <c r="CS272" s="8">
        <v>288.4050853582624</v>
      </c>
      <c r="CT272" s="8">
        <v>296.32562871408845</v>
      </c>
      <c r="CU272" s="8">
        <v>307.77107899401398</v>
      </c>
      <c r="CV272" s="8">
        <v>316.90415959336411</v>
      </c>
      <c r="CW272" s="21">
        <v>320.7948563328099</v>
      </c>
      <c r="CX272" s="165"/>
      <c r="CY272" s="167"/>
      <c r="CZ272" s="167"/>
      <c r="DA272" s="167"/>
      <c r="DB272" s="167"/>
      <c r="DC272" s="167"/>
      <c r="DD272" s="167"/>
      <c r="DE272" s="8"/>
    </row>
    <row r="273" spans="1:109" x14ac:dyDescent="0.2">
      <c r="A273" s="7" t="str">
        <f t="shared" si="4"/>
        <v>EFHtL_gg_QU_12</v>
      </c>
      <c r="B273" s="5" t="s">
        <v>3799</v>
      </c>
      <c r="C273" s="5" t="s">
        <v>646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8">
        <v>379.3762217287026</v>
      </c>
      <c r="CS273" s="8">
        <v>381.47542586739127</v>
      </c>
      <c r="CT273" s="8">
        <v>386.04764620326961</v>
      </c>
      <c r="CU273" s="8">
        <v>401.61820405318508</v>
      </c>
      <c r="CV273" s="8">
        <v>413.71534244567391</v>
      </c>
      <c r="CW273" s="21">
        <v>419.09128068390089</v>
      </c>
      <c r="CX273" s="165"/>
      <c r="CY273" s="167"/>
      <c r="CZ273" s="167"/>
      <c r="DA273" s="167"/>
      <c r="DB273" s="167"/>
      <c r="DC273" s="167"/>
      <c r="DD273" s="167"/>
      <c r="DE273" s="8"/>
    </row>
    <row r="274" spans="1:109" x14ac:dyDescent="0.2">
      <c r="A274" s="7" t="str">
        <f t="shared" si="4"/>
        <v>EFHtL_gg_QU_13</v>
      </c>
      <c r="B274" s="5" t="s">
        <v>3799</v>
      </c>
      <c r="C274" s="5" t="s">
        <v>646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8">
        <v>283.78203518104419</v>
      </c>
      <c r="CS274" s="8">
        <v>277.56420313534539</v>
      </c>
      <c r="CT274" s="8">
        <v>278.98252956066813</v>
      </c>
      <c r="CU274" s="8">
        <v>280.91925679642617</v>
      </c>
      <c r="CV274" s="8">
        <v>285.08513898664529</v>
      </c>
      <c r="CW274" s="21">
        <v>284.06417912168303</v>
      </c>
      <c r="CX274" s="165"/>
      <c r="CY274" s="167"/>
      <c r="CZ274" s="167"/>
      <c r="DA274" s="167"/>
      <c r="DB274" s="167"/>
      <c r="DC274" s="167"/>
      <c r="DD274" s="167"/>
      <c r="DE274" s="8"/>
    </row>
    <row r="275" spans="1:109" x14ac:dyDescent="0.2">
      <c r="A275" s="7" t="str">
        <f t="shared" si="4"/>
        <v>EFHtL_gg_QU_14</v>
      </c>
      <c r="B275" s="5" t="s">
        <v>3799</v>
      </c>
      <c r="C275" s="5" t="s">
        <v>646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8">
        <v>390.0430432262462</v>
      </c>
      <c r="CS275" s="8">
        <v>404.95584053370391</v>
      </c>
      <c r="CT275" s="8">
        <v>433.53573906180219</v>
      </c>
      <c r="CU275" s="8">
        <v>449.6299083342231</v>
      </c>
      <c r="CV275" s="8">
        <v>466.7842736363437</v>
      </c>
      <c r="CW275" s="21">
        <v>469.00373605186064</v>
      </c>
      <c r="CX275" s="165"/>
      <c r="CY275" s="167"/>
      <c r="CZ275" s="167"/>
      <c r="DA275" s="167"/>
      <c r="DB275" s="167"/>
      <c r="DC275" s="167"/>
      <c r="DD275" s="167"/>
      <c r="DE275" s="8"/>
    </row>
    <row r="276" spans="1:109" x14ac:dyDescent="0.2">
      <c r="A276" s="7" t="str">
        <f t="shared" si="4"/>
        <v>EFHtL_gg_QU_15</v>
      </c>
      <c r="B276" s="5" t="s">
        <v>3799</v>
      </c>
      <c r="C276" s="5" t="s">
        <v>646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8">
        <v>373.16431534751979</v>
      </c>
      <c r="CS276" s="8">
        <v>382.50461810021602</v>
      </c>
      <c r="CT276" s="8">
        <v>403.51600257421416</v>
      </c>
      <c r="CU276" s="8">
        <v>427.39972285885034</v>
      </c>
      <c r="CV276" s="8">
        <v>449.48205406854936</v>
      </c>
      <c r="CW276" s="21">
        <v>461.66116971068476</v>
      </c>
      <c r="CX276" s="165"/>
      <c r="CY276" s="167"/>
      <c r="CZ276" s="167"/>
      <c r="DA276" s="167"/>
      <c r="DB276" s="167"/>
      <c r="DC276" s="167"/>
      <c r="DD276" s="167"/>
      <c r="DE276" s="8"/>
    </row>
    <row r="277" spans="1:109" x14ac:dyDescent="0.2">
      <c r="A277" s="7" t="str">
        <f t="shared" si="4"/>
        <v>EFHtL_gg_QU_16</v>
      </c>
      <c r="B277" s="5" t="s">
        <v>3799</v>
      </c>
      <c r="C277" s="5" t="s">
        <v>646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8">
        <v>510.27032989223881</v>
      </c>
      <c r="CS277" s="8">
        <v>531.71166156720835</v>
      </c>
      <c r="CT277" s="8">
        <v>555.09037389592493</v>
      </c>
      <c r="CU277" s="8">
        <v>570.58143011696995</v>
      </c>
      <c r="CV277" s="8">
        <v>578.90816314234451</v>
      </c>
      <c r="CW277" s="21">
        <v>579.78548811919575</v>
      </c>
      <c r="CX277" s="165"/>
      <c r="CY277" s="167"/>
      <c r="CZ277" s="167"/>
      <c r="DA277" s="167"/>
      <c r="DB277" s="167"/>
      <c r="DC277" s="167"/>
      <c r="DD277" s="167"/>
      <c r="DE277" s="8"/>
    </row>
    <row r="278" spans="1:109" x14ac:dyDescent="0.2">
      <c r="A278" s="7" t="str">
        <f t="shared" si="4"/>
        <v>EFHtL_gg_QU_17</v>
      </c>
      <c r="B278" s="5" t="s">
        <v>3799</v>
      </c>
      <c r="C278" s="5" t="s">
        <v>646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8">
        <v>433.20532418999181</v>
      </c>
      <c r="CS278" s="8">
        <v>435.56112919293145</v>
      </c>
      <c r="CT278" s="8">
        <v>457.71833150757078</v>
      </c>
      <c r="CU278" s="8">
        <v>471.28010670880553</v>
      </c>
      <c r="CV278" s="8">
        <v>476.83649210209506</v>
      </c>
      <c r="CW278" s="21">
        <v>468.83059083628586</v>
      </c>
      <c r="CX278" s="165"/>
      <c r="CY278" s="167"/>
      <c r="CZ278" s="167"/>
      <c r="DA278" s="167"/>
      <c r="DB278" s="167"/>
      <c r="DC278" s="167"/>
      <c r="DD278" s="167"/>
      <c r="DE278" s="8"/>
    </row>
    <row r="279" spans="1:109" x14ac:dyDescent="0.2">
      <c r="A279" s="7" t="str">
        <f t="shared" si="4"/>
        <v>EFHtL_gg_QU_18</v>
      </c>
      <c r="B279" s="5" t="s">
        <v>3799</v>
      </c>
      <c r="C279" s="5" t="s">
        <v>646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8">
        <v>300.31796088875313</v>
      </c>
      <c r="CS279" s="8">
        <v>301.39404536333791</v>
      </c>
      <c r="CT279" s="8">
        <v>307.60339867847415</v>
      </c>
      <c r="CU279" s="8">
        <v>313.71166880094381</v>
      </c>
      <c r="CV279" s="8">
        <v>327.81430250916367</v>
      </c>
      <c r="CW279" s="21">
        <v>345.67947695276564</v>
      </c>
      <c r="CX279" s="165"/>
      <c r="CY279" s="167"/>
      <c r="CZ279" s="167"/>
      <c r="DA279" s="167"/>
      <c r="DB279" s="167"/>
      <c r="DC279" s="167"/>
      <c r="DD279" s="167"/>
      <c r="DE279" s="8"/>
    </row>
    <row r="280" spans="1:109" x14ac:dyDescent="0.2">
      <c r="A280" s="7" t="str">
        <f t="shared" si="4"/>
        <v>EFHtL_gg_QU_19</v>
      </c>
      <c r="B280" s="5" t="s">
        <v>3799</v>
      </c>
      <c r="C280" s="5" t="s">
        <v>646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8">
        <v>336.17675778074516</v>
      </c>
      <c r="CS280" s="8">
        <v>334.57221087775611</v>
      </c>
      <c r="CT280" s="8">
        <v>339.48059726421826</v>
      </c>
      <c r="CU280" s="8">
        <v>341.22742971624854</v>
      </c>
      <c r="CV280" s="8">
        <v>346.30502966400223</v>
      </c>
      <c r="CW280" s="21">
        <v>350.94444813039121</v>
      </c>
      <c r="CX280" s="165"/>
      <c r="CY280" s="167"/>
      <c r="CZ280" s="167"/>
      <c r="DA280" s="167"/>
      <c r="DB280" s="167"/>
      <c r="DC280" s="167"/>
      <c r="DD280" s="167"/>
      <c r="DE280" s="8"/>
    </row>
    <row r="281" spans="1:109" x14ac:dyDescent="0.2">
      <c r="A281" s="7" t="str">
        <f t="shared" si="4"/>
        <v>EFHtL_gg_QU_20</v>
      </c>
      <c r="B281" s="5" t="s">
        <v>3799</v>
      </c>
      <c r="C281" s="5" t="s">
        <v>646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8">
        <v>457.01873535774604</v>
      </c>
      <c r="CS281" s="8">
        <v>456.30724388274712</v>
      </c>
      <c r="CT281" s="8">
        <v>477.91563941754868</v>
      </c>
      <c r="CU281" s="8">
        <v>492.60800791523837</v>
      </c>
      <c r="CV281" s="8">
        <v>504.81406759194806</v>
      </c>
      <c r="CW281" s="21">
        <v>507.63000624991241</v>
      </c>
      <c r="CX281" s="165"/>
      <c r="CY281" s="167"/>
      <c r="CZ281" s="167"/>
      <c r="DA281" s="167"/>
      <c r="DB281" s="167"/>
      <c r="DC281" s="167"/>
      <c r="DD281" s="167"/>
      <c r="DE281" s="8"/>
    </row>
    <row r="282" spans="1:109" x14ac:dyDescent="0.2">
      <c r="A282" s="7" t="str">
        <f t="shared" si="4"/>
        <v>EFHtL_gg_QU_21</v>
      </c>
      <c r="B282" s="5" t="s">
        <v>3799</v>
      </c>
      <c r="C282" s="5" t="s">
        <v>646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8">
        <v>272.1583744767774</v>
      </c>
      <c r="CS282" s="8">
        <v>277.26571106062198</v>
      </c>
      <c r="CT282" s="8">
        <v>291.23030874494299</v>
      </c>
      <c r="CU282" s="8">
        <v>299.86305522627146</v>
      </c>
      <c r="CV282" s="8">
        <v>303.58333266247092</v>
      </c>
      <c r="CW282" s="21">
        <v>300.23604738977815</v>
      </c>
      <c r="CX282" s="165"/>
      <c r="CY282" s="167"/>
      <c r="CZ282" s="167"/>
      <c r="DA282" s="167"/>
      <c r="DB282" s="167"/>
      <c r="DC282" s="167"/>
      <c r="DD282" s="167"/>
      <c r="DE282" s="8"/>
    </row>
    <row r="283" spans="1:109" x14ac:dyDescent="0.2">
      <c r="A283" s="7" t="str">
        <f t="shared" si="4"/>
        <v>EFHtL_gg_QU_22</v>
      </c>
      <c r="B283" s="5" t="s">
        <v>3799</v>
      </c>
      <c r="C283" s="5" t="s">
        <v>646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8">
        <v>656.39525808016936</v>
      </c>
      <c r="CS283" s="8">
        <v>656.5283538740656</v>
      </c>
      <c r="CT283" s="8">
        <v>665.41479105066753</v>
      </c>
      <c r="CU283" s="8">
        <v>680.27409365040285</v>
      </c>
      <c r="CV283" s="8">
        <v>696.21587684884571</v>
      </c>
      <c r="CW283" s="21">
        <v>715.20011360422848</v>
      </c>
      <c r="CX283" s="165"/>
      <c r="CY283" s="167"/>
      <c r="CZ283" s="167"/>
      <c r="DA283" s="167"/>
      <c r="DB283" s="167"/>
      <c r="DC283" s="167"/>
      <c r="DD283" s="167"/>
      <c r="DE283" s="8"/>
    </row>
    <row r="284" spans="1:109" x14ac:dyDescent="0.2">
      <c r="A284" s="7" t="str">
        <f t="shared" si="4"/>
        <v>EFHtL_gg_QU_23</v>
      </c>
      <c r="B284" s="5" t="s">
        <v>3799</v>
      </c>
      <c r="C284" s="5" t="s">
        <v>646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8">
        <v>458.01453009300371</v>
      </c>
      <c r="CS284" s="8">
        <v>460.96073247316752</v>
      </c>
      <c r="CT284" s="8">
        <v>474.9216196794294</v>
      </c>
      <c r="CU284" s="8">
        <v>490.86250615354265</v>
      </c>
      <c r="CV284" s="8">
        <v>517.71159480015342</v>
      </c>
      <c r="CW284" s="21">
        <v>554.2203513665778</v>
      </c>
      <c r="CX284" s="165"/>
      <c r="CY284" s="167"/>
      <c r="CZ284" s="167"/>
      <c r="DA284" s="167"/>
      <c r="DB284" s="167"/>
      <c r="DC284" s="167"/>
      <c r="DD284" s="167"/>
      <c r="DE284" s="8"/>
    </row>
    <row r="285" spans="1:109" x14ac:dyDescent="0.2">
      <c r="A285" s="7" t="str">
        <f t="shared" si="4"/>
        <v>EFHtL_gg_QU_24</v>
      </c>
      <c r="B285" s="5" t="s">
        <v>3799</v>
      </c>
      <c r="C285" s="5" t="s">
        <v>646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8">
        <v>494.34281079252446</v>
      </c>
      <c r="CS285" s="8">
        <v>493.59315421335708</v>
      </c>
      <c r="CT285" s="8">
        <v>501.64102483666414</v>
      </c>
      <c r="CU285" s="8">
        <v>507.77502340685555</v>
      </c>
      <c r="CV285" s="8">
        <v>512.72321325721271</v>
      </c>
      <c r="CW285" s="21">
        <v>516.07693504313988</v>
      </c>
      <c r="CX285" s="165"/>
      <c r="CY285" s="167"/>
      <c r="CZ285" s="167"/>
      <c r="DA285" s="167"/>
      <c r="DB285" s="167"/>
      <c r="DC285" s="167"/>
      <c r="DD285" s="167"/>
      <c r="DE285" s="8"/>
    </row>
    <row r="286" spans="1:109" x14ac:dyDescent="0.2">
      <c r="A286" s="7" t="str">
        <f t="shared" si="4"/>
        <v>EFHtL_gg_QU_25</v>
      </c>
      <c r="B286" s="5" t="s">
        <v>3799</v>
      </c>
      <c r="C286" s="5" t="s">
        <v>646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8">
        <v>506.77238799103435</v>
      </c>
      <c r="CS286" s="8">
        <v>522.36927418531434</v>
      </c>
      <c r="CT286" s="8">
        <v>524.19498030845887</v>
      </c>
      <c r="CU286" s="8">
        <v>533.32536256581932</v>
      </c>
      <c r="CV286" s="8">
        <v>526.64275419989156</v>
      </c>
      <c r="CW286" s="21">
        <v>519.64119767773354</v>
      </c>
      <c r="CX286" s="165"/>
      <c r="CY286" s="167"/>
      <c r="CZ286" s="167"/>
      <c r="DA286" s="167"/>
      <c r="DB286" s="167"/>
      <c r="DC286" s="167"/>
      <c r="DD286" s="167"/>
      <c r="DE286" s="8"/>
    </row>
    <row r="287" spans="1:109" x14ac:dyDescent="0.2">
      <c r="A287" s="7" t="str">
        <f t="shared" si="4"/>
        <v>EFHtL_gg_QU_26</v>
      </c>
      <c r="B287" s="5" t="s">
        <v>3799</v>
      </c>
      <c r="C287" s="5" t="s">
        <v>646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8">
        <v>150.49347255938252</v>
      </c>
      <c r="CS287" s="8">
        <v>158.16688000691991</v>
      </c>
      <c r="CT287" s="8">
        <v>167.3304386651686</v>
      </c>
      <c r="CU287" s="8">
        <v>176.21433880850586</v>
      </c>
      <c r="CV287" s="8">
        <v>182.58006762086487</v>
      </c>
      <c r="CW287" s="21">
        <v>193.48610245944616</v>
      </c>
      <c r="CX287" s="165"/>
      <c r="CY287" s="167"/>
      <c r="CZ287" s="167"/>
      <c r="DA287" s="167"/>
      <c r="DB287" s="167"/>
      <c r="DC287" s="167"/>
      <c r="DD287" s="167"/>
      <c r="DE287" s="8"/>
    </row>
    <row r="288" spans="1:109" x14ac:dyDescent="0.2">
      <c r="A288" s="7" t="str">
        <f t="shared" si="4"/>
        <v>EFHmL_gg_QU_1</v>
      </c>
      <c r="B288" s="5" t="s">
        <v>3800</v>
      </c>
      <c r="C288" s="5" t="s">
        <v>646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8">
        <v>368.38374598002065</v>
      </c>
      <c r="CS288" s="8">
        <v>367.64267225932764</v>
      </c>
      <c r="CT288" s="8">
        <v>369.8635048100266</v>
      </c>
      <c r="CU288" s="8">
        <v>372.12677467287239</v>
      </c>
      <c r="CV288" s="8">
        <v>374.60557929363239</v>
      </c>
      <c r="CW288" s="21">
        <v>370.39570888435463</v>
      </c>
      <c r="CX288" s="165"/>
      <c r="CY288" s="167"/>
      <c r="CZ288" s="167"/>
      <c r="DA288" s="167"/>
      <c r="DB288" s="167"/>
      <c r="DC288" s="167"/>
      <c r="DD288" s="167"/>
      <c r="DE288" s="8"/>
    </row>
    <row r="289" spans="1:109" x14ac:dyDescent="0.2">
      <c r="A289" s="7" t="str">
        <f t="shared" si="4"/>
        <v>EFHmL_gg_QU_2</v>
      </c>
      <c r="B289" s="5" t="s">
        <v>3800</v>
      </c>
      <c r="C289" s="5" t="s">
        <v>646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8">
        <v>303.98076740533827</v>
      </c>
      <c r="CS289" s="8">
        <v>303.98218759259123</v>
      </c>
      <c r="CT289" s="8">
        <v>311.68332302781573</v>
      </c>
      <c r="CU289" s="8">
        <v>317.55312154340663</v>
      </c>
      <c r="CV289" s="8">
        <v>325.59527278537257</v>
      </c>
      <c r="CW289" s="21">
        <v>330.05009999500851</v>
      </c>
      <c r="CX289" s="165"/>
      <c r="CY289" s="167"/>
      <c r="CZ289" s="167"/>
      <c r="DA289" s="167"/>
      <c r="DB289" s="167"/>
      <c r="DC289" s="167"/>
      <c r="DD289" s="167"/>
      <c r="DE289" s="8"/>
    </row>
    <row r="290" spans="1:109" x14ac:dyDescent="0.2">
      <c r="A290" s="7" t="str">
        <f t="shared" si="4"/>
        <v>EFHmL_gg_QU_3</v>
      </c>
      <c r="B290" s="5" t="s">
        <v>3800</v>
      </c>
      <c r="C290" s="5" t="s">
        <v>646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8">
        <v>365.70621399366775</v>
      </c>
      <c r="CS290" s="8">
        <v>364.43348758321753</v>
      </c>
      <c r="CT290" s="8">
        <v>369.20362644614744</v>
      </c>
      <c r="CU290" s="8">
        <v>367.00928005334453</v>
      </c>
      <c r="CV290" s="8">
        <v>372.13016938010236</v>
      </c>
      <c r="CW290" s="21">
        <v>372.78465556045302</v>
      </c>
      <c r="CX290" s="165"/>
      <c r="CY290" s="167"/>
      <c r="CZ290" s="167"/>
      <c r="DA290" s="167"/>
      <c r="DB290" s="167"/>
      <c r="DC290" s="167"/>
      <c r="DD290" s="167"/>
      <c r="DE290" s="8"/>
    </row>
    <row r="291" spans="1:109" x14ac:dyDescent="0.2">
      <c r="A291" s="7" t="str">
        <f t="shared" si="4"/>
        <v>EFHmL_gg_QU_4</v>
      </c>
      <c r="B291" s="5" t="s">
        <v>3800</v>
      </c>
      <c r="C291" s="5" t="s">
        <v>646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8">
        <v>313.73035107775871</v>
      </c>
      <c r="CS291" s="8">
        <v>310.90968720323809</v>
      </c>
      <c r="CT291" s="8">
        <v>317.2381590947054</v>
      </c>
      <c r="CU291" s="8">
        <v>331.46471028591031</v>
      </c>
      <c r="CV291" s="8">
        <v>348.85582809843703</v>
      </c>
      <c r="CW291" s="21">
        <v>359.6753171413871</v>
      </c>
      <c r="CX291" s="165"/>
      <c r="CY291" s="167"/>
      <c r="CZ291" s="167"/>
      <c r="DA291" s="167"/>
      <c r="DB291" s="167"/>
      <c r="DC291" s="167"/>
      <c r="DD291" s="167"/>
      <c r="DE291" s="8"/>
    </row>
    <row r="292" spans="1:109" x14ac:dyDescent="0.2">
      <c r="A292" s="7" t="str">
        <f t="shared" si="4"/>
        <v>EFHmL_gg_QU_5</v>
      </c>
      <c r="B292" s="5" t="s">
        <v>3800</v>
      </c>
      <c r="C292" s="5" t="s">
        <v>646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8">
        <v>365.92468837554208</v>
      </c>
      <c r="CS292" s="8">
        <v>365.37957694854731</v>
      </c>
      <c r="CT292" s="8">
        <v>365.71377928352609</v>
      </c>
      <c r="CU292" s="8">
        <v>362.74102286518291</v>
      </c>
      <c r="CV292" s="8">
        <v>367.08467185305426</v>
      </c>
      <c r="CW292" s="21">
        <v>367.05562713578826</v>
      </c>
      <c r="CX292" s="165"/>
      <c r="CY292" s="167"/>
      <c r="CZ292" s="167"/>
      <c r="DA292" s="167"/>
      <c r="DB292" s="167"/>
      <c r="DC292" s="167"/>
      <c r="DD292" s="167"/>
      <c r="DE292" s="8"/>
    </row>
    <row r="293" spans="1:109" x14ac:dyDescent="0.2">
      <c r="A293" s="7" t="str">
        <f t="shared" si="4"/>
        <v>EFHmL_gg_QU_6</v>
      </c>
      <c r="B293" s="5" t="s">
        <v>3800</v>
      </c>
      <c r="C293" s="5" t="s">
        <v>646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8">
        <v>324.55453269025179</v>
      </c>
      <c r="CS293" s="8">
        <v>323.56317972098651</v>
      </c>
      <c r="CT293" s="8">
        <v>331.91447281412616</v>
      </c>
      <c r="CU293" s="8">
        <v>343.70066341560596</v>
      </c>
      <c r="CV293" s="8">
        <v>358.95142889695654</v>
      </c>
      <c r="CW293" s="21">
        <v>370.32861347350814</v>
      </c>
      <c r="CX293" s="165"/>
      <c r="CY293" s="167"/>
      <c r="CZ293" s="167"/>
      <c r="DA293" s="167"/>
      <c r="DB293" s="167"/>
      <c r="DC293" s="167"/>
      <c r="DD293" s="167"/>
      <c r="DE293" s="8"/>
    </row>
    <row r="294" spans="1:109" x14ac:dyDescent="0.2">
      <c r="A294" s="7" t="str">
        <f t="shared" si="4"/>
        <v>EFHmL_gg_QU_7</v>
      </c>
      <c r="B294" s="5" t="s">
        <v>3800</v>
      </c>
      <c r="C294" s="5" t="s">
        <v>646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8">
        <v>351.21432421488134</v>
      </c>
      <c r="CS294" s="8">
        <v>346.74034576612286</v>
      </c>
      <c r="CT294" s="8">
        <v>351.86358230096818</v>
      </c>
      <c r="CU294" s="8">
        <v>356.34669268166039</v>
      </c>
      <c r="CV294" s="8">
        <v>363.62061054789297</v>
      </c>
      <c r="CW294" s="21">
        <v>362.25995269253241</v>
      </c>
      <c r="CX294" s="165"/>
      <c r="CY294" s="167"/>
      <c r="CZ294" s="167"/>
      <c r="DA294" s="167"/>
      <c r="DB294" s="167"/>
      <c r="DC294" s="167"/>
      <c r="DD294" s="167"/>
      <c r="DE294" s="8"/>
    </row>
    <row r="295" spans="1:109" x14ac:dyDescent="0.2">
      <c r="A295" s="7" t="str">
        <f t="shared" si="4"/>
        <v>EFHmL_gg_QU_8</v>
      </c>
      <c r="B295" s="5" t="s">
        <v>3800</v>
      </c>
      <c r="C295" s="5" t="s">
        <v>646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8">
        <v>236.15650006938787</v>
      </c>
      <c r="CS295" s="8">
        <v>237.97651346399496</v>
      </c>
      <c r="CT295" s="8">
        <v>250.03082393184846</v>
      </c>
      <c r="CU295" s="8">
        <v>260.23434805565836</v>
      </c>
      <c r="CV295" s="8">
        <v>270.13996503214861</v>
      </c>
      <c r="CW295" s="21">
        <v>271.25859036809044</v>
      </c>
      <c r="CX295" s="165"/>
      <c r="CY295" s="167"/>
      <c r="CZ295" s="167"/>
      <c r="DA295" s="167"/>
      <c r="DB295" s="167"/>
      <c r="DC295" s="167"/>
      <c r="DD295" s="167"/>
      <c r="DE295" s="8"/>
    </row>
    <row r="296" spans="1:109" x14ac:dyDescent="0.2">
      <c r="A296" s="7" t="str">
        <f t="shared" si="4"/>
        <v>EFHmL_gg_QU_9</v>
      </c>
      <c r="B296" s="5" t="s">
        <v>3800</v>
      </c>
      <c r="C296" s="5" t="s">
        <v>646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8">
        <v>475.5348095766206</v>
      </c>
      <c r="CS296" s="8">
        <v>471.77179035396131</v>
      </c>
      <c r="CT296" s="8">
        <v>478.1095368346684</v>
      </c>
      <c r="CU296" s="8">
        <v>501.46753977309828</v>
      </c>
      <c r="CV296" s="8">
        <v>533.67127443113486</v>
      </c>
      <c r="CW296" s="21">
        <v>568.27620709574967</v>
      </c>
      <c r="CX296" s="165"/>
      <c r="CY296" s="167"/>
      <c r="CZ296" s="167"/>
      <c r="DA296" s="167"/>
      <c r="DB296" s="167"/>
      <c r="DC296" s="167"/>
      <c r="DD296" s="167"/>
      <c r="DE296" s="8"/>
    </row>
    <row r="297" spans="1:109" x14ac:dyDescent="0.2">
      <c r="A297" s="7" t="str">
        <f t="shared" si="4"/>
        <v>EFHmL_gg_QU_10</v>
      </c>
      <c r="B297" s="5" t="s">
        <v>3800</v>
      </c>
      <c r="C297" s="5" t="s">
        <v>646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8">
        <v>469.45593210167516</v>
      </c>
      <c r="CS297" s="8">
        <v>480.23787673784182</v>
      </c>
      <c r="CT297" s="8">
        <v>495.49038800095423</v>
      </c>
      <c r="CU297" s="8">
        <v>507.48244492827922</v>
      </c>
      <c r="CV297" s="8">
        <v>521.32004501994345</v>
      </c>
      <c r="CW297" s="21">
        <v>541.96816485883244</v>
      </c>
      <c r="CX297" s="165"/>
      <c r="CY297" s="167"/>
      <c r="CZ297" s="167"/>
      <c r="DA297" s="167"/>
      <c r="DB297" s="167"/>
      <c r="DC297" s="167"/>
      <c r="DD297" s="167"/>
      <c r="DE297" s="8"/>
    </row>
    <row r="298" spans="1:109" x14ac:dyDescent="0.2">
      <c r="A298" s="7" t="str">
        <f t="shared" si="4"/>
        <v>EFHmL_gg_QU_11</v>
      </c>
      <c r="B298" s="5" t="s">
        <v>3800</v>
      </c>
      <c r="C298" s="5" t="s">
        <v>646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8">
        <v>244.11151780941236</v>
      </c>
      <c r="CS298" s="8">
        <v>243.05933597985236</v>
      </c>
      <c r="CT298" s="8">
        <v>249.45787819554982</v>
      </c>
      <c r="CU298" s="8">
        <v>257.70286721394615</v>
      </c>
      <c r="CV298" s="8">
        <v>262.52215809751465</v>
      </c>
      <c r="CW298" s="21">
        <v>261.54000379872582</v>
      </c>
      <c r="CX298" s="165"/>
      <c r="CY298" s="167"/>
      <c r="CZ298" s="167"/>
      <c r="DA298" s="167"/>
      <c r="DB298" s="167"/>
      <c r="DC298" s="167"/>
      <c r="DD298" s="167"/>
      <c r="DE298" s="8"/>
    </row>
    <row r="299" spans="1:109" x14ac:dyDescent="0.2">
      <c r="A299" s="7" t="str">
        <f t="shared" si="4"/>
        <v>EFHmL_gg_QU_12</v>
      </c>
      <c r="B299" s="5" t="s">
        <v>3800</v>
      </c>
      <c r="C299" s="5" t="s">
        <v>646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8">
        <v>327.05024240059441</v>
      </c>
      <c r="CS299" s="8">
        <v>328.74175685062642</v>
      </c>
      <c r="CT299" s="8">
        <v>333.02557972122878</v>
      </c>
      <c r="CU299" s="8">
        <v>346.37584091606021</v>
      </c>
      <c r="CV299" s="8">
        <v>355.66482833870128</v>
      </c>
      <c r="CW299" s="21">
        <v>357.59528280504838</v>
      </c>
      <c r="CX299" s="165"/>
      <c r="CY299" s="167"/>
      <c r="CZ299" s="167"/>
      <c r="DA299" s="167"/>
      <c r="DB299" s="167"/>
      <c r="DC299" s="167"/>
      <c r="DD299" s="167"/>
      <c r="DE299" s="8"/>
    </row>
    <row r="300" spans="1:109" x14ac:dyDescent="0.2">
      <c r="A300" s="7" t="str">
        <f t="shared" si="4"/>
        <v>EFHmL_gg_QU_13</v>
      </c>
      <c r="B300" s="5" t="s">
        <v>3800</v>
      </c>
      <c r="C300" s="5" t="s">
        <v>646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8">
        <v>248.31061573347685</v>
      </c>
      <c r="CS300" s="8">
        <v>244.22805351751398</v>
      </c>
      <c r="CT300" s="8">
        <v>245.52034878475897</v>
      </c>
      <c r="CU300" s="8">
        <v>246.03472893470075</v>
      </c>
      <c r="CV300" s="8">
        <v>248.22189030060235</v>
      </c>
      <c r="CW300" s="21">
        <v>245.75421290673506</v>
      </c>
      <c r="CX300" s="165"/>
      <c r="CY300" s="167"/>
      <c r="CZ300" s="167"/>
      <c r="DA300" s="167"/>
      <c r="DB300" s="167"/>
      <c r="DC300" s="167"/>
      <c r="DD300" s="167"/>
      <c r="DE300" s="8"/>
    </row>
    <row r="301" spans="1:109" x14ac:dyDescent="0.2">
      <c r="A301" s="7" t="str">
        <f t="shared" si="4"/>
        <v>EFHmL_gg_QU_14</v>
      </c>
      <c r="B301" s="5" t="s">
        <v>3800</v>
      </c>
      <c r="C301" s="5" t="s">
        <v>646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8">
        <v>328.76162248793764</v>
      </c>
      <c r="CS301" s="8">
        <v>339.90474646871388</v>
      </c>
      <c r="CT301" s="8">
        <v>360.48911665258015</v>
      </c>
      <c r="CU301" s="8">
        <v>371.18890647318472</v>
      </c>
      <c r="CV301" s="8">
        <v>381.52549728352597</v>
      </c>
      <c r="CW301" s="21">
        <v>378.64725960597355</v>
      </c>
      <c r="CX301" s="165"/>
      <c r="CY301" s="167"/>
      <c r="CZ301" s="167"/>
      <c r="DA301" s="167"/>
      <c r="DB301" s="167"/>
      <c r="DC301" s="167"/>
      <c r="DD301" s="167"/>
      <c r="DE301" s="8"/>
    </row>
    <row r="302" spans="1:109" x14ac:dyDescent="0.2">
      <c r="A302" s="7" t="str">
        <f t="shared" si="4"/>
        <v>EFHmL_gg_QU_15</v>
      </c>
      <c r="B302" s="5" t="s">
        <v>3800</v>
      </c>
      <c r="C302" s="5" t="s">
        <v>646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8">
        <v>299.9366233935333</v>
      </c>
      <c r="CS302" s="8">
        <v>307.00595682112345</v>
      </c>
      <c r="CT302" s="8">
        <v>323.22471111919543</v>
      </c>
      <c r="CU302" s="8">
        <v>340.74154550812545</v>
      </c>
      <c r="CV302" s="8">
        <v>354.71964192483966</v>
      </c>
      <c r="CW302" s="21">
        <v>358.7547477460796</v>
      </c>
      <c r="CX302" s="165"/>
      <c r="CY302" s="167"/>
      <c r="CZ302" s="167"/>
      <c r="DA302" s="167"/>
      <c r="DB302" s="167"/>
      <c r="DC302" s="167"/>
      <c r="DD302" s="167"/>
      <c r="DE302" s="8"/>
    </row>
    <row r="303" spans="1:109" x14ac:dyDescent="0.2">
      <c r="A303" s="7" t="str">
        <f t="shared" si="4"/>
        <v>EFHmL_gg_QU_16</v>
      </c>
      <c r="B303" s="5" t="s">
        <v>3800</v>
      </c>
      <c r="C303" s="5" t="s">
        <v>646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8">
        <v>381.72068628952599</v>
      </c>
      <c r="CS303" s="8">
        <v>396.77431053877632</v>
      </c>
      <c r="CT303" s="8">
        <v>413.34445612257383</v>
      </c>
      <c r="CU303" s="8">
        <v>423.87170244332816</v>
      </c>
      <c r="CV303" s="8">
        <v>427.55591393208118</v>
      </c>
      <c r="CW303" s="21">
        <v>423.4155618426098</v>
      </c>
      <c r="CX303" s="165"/>
      <c r="CY303" s="167"/>
      <c r="CZ303" s="167"/>
      <c r="DA303" s="167"/>
      <c r="DB303" s="167"/>
      <c r="DC303" s="167"/>
      <c r="DD303" s="167"/>
      <c r="DE303" s="8"/>
    </row>
    <row r="304" spans="1:109" x14ac:dyDescent="0.2">
      <c r="A304" s="7" t="str">
        <f t="shared" si="4"/>
        <v>EFHmL_gg_QU_17</v>
      </c>
      <c r="B304" s="5" t="s">
        <v>3800</v>
      </c>
      <c r="C304" s="5" t="s">
        <v>646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8">
        <v>343.91159974655807</v>
      </c>
      <c r="CS304" s="8">
        <v>346.80442812356699</v>
      </c>
      <c r="CT304" s="8">
        <v>364.18623389958958</v>
      </c>
      <c r="CU304" s="8">
        <v>374.77922103125456</v>
      </c>
      <c r="CV304" s="8">
        <v>377.4282934979654</v>
      </c>
      <c r="CW304" s="21">
        <v>367.86794615426891</v>
      </c>
      <c r="CX304" s="165"/>
      <c r="CY304" s="167"/>
      <c r="CZ304" s="167"/>
      <c r="DA304" s="167"/>
      <c r="DB304" s="167"/>
      <c r="DC304" s="167"/>
      <c r="DD304" s="167"/>
      <c r="DE304" s="8"/>
    </row>
    <row r="305" spans="1:109" x14ac:dyDescent="0.2">
      <c r="A305" s="7" t="str">
        <f t="shared" si="4"/>
        <v>EFHmL_gg_QU_18</v>
      </c>
      <c r="B305" s="5" t="s">
        <v>3800</v>
      </c>
      <c r="C305" s="5" t="s">
        <v>646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8">
        <v>250.06579923429751</v>
      </c>
      <c r="CS305" s="8">
        <v>251.29329732443179</v>
      </c>
      <c r="CT305" s="8">
        <v>256.50698132317115</v>
      </c>
      <c r="CU305" s="8">
        <v>261.13841450205933</v>
      </c>
      <c r="CV305" s="8">
        <v>270.32715900768312</v>
      </c>
      <c r="CW305" s="21">
        <v>280.29953306811967</v>
      </c>
      <c r="CX305" s="165"/>
      <c r="CY305" s="167"/>
      <c r="CZ305" s="167"/>
      <c r="DA305" s="167"/>
      <c r="DB305" s="167"/>
      <c r="DC305" s="167"/>
      <c r="DD305" s="167"/>
      <c r="DE305" s="8"/>
    </row>
    <row r="306" spans="1:109" x14ac:dyDescent="0.2">
      <c r="A306" s="7" t="str">
        <f t="shared" si="4"/>
        <v>EFHmL_gg_QU_19</v>
      </c>
      <c r="B306" s="5" t="s">
        <v>3800</v>
      </c>
      <c r="C306" s="5" t="s">
        <v>646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8">
        <v>272.30544711060787</v>
      </c>
      <c r="CS306" s="8">
        <v>271.68961597283015</v>
      </c>
      <c r="CT306" s="8">
        <v>275.42661206655197</v>
      </c>
      <c r="CU306" s="8">
        <v>276.87035450750165</v>
      </c>
      <c r="CV306" s="8">
        <v>279.2318662977687</v>
      </c>
      <c r="CW306" s="21">
        <v>279.66341404617259</v>
      </c>
      <c r="CX306" s="165"/>
      <c r="CY306" s="167"/>
      <c r="CZ306" s="167"/>
      <c r="DA306" s="167"/>
      <c r="DB306" s="167"/>
      <c r="DC306" s="167"/>
      <c r="DD306" s="167"/>
      <c r="DE306" s="8"/>
    </row>
    <row r="307" spans="1:109" x14ac:dyDescent="0.2">
      <c r="A307" s="7" t="str">
        <f t="shared" si="4"/>
        <v>EFHmL_gg_QU_20</v>
      </c>
      <c r="B307" s="5" t="s">
        <v>3800</v>
      </c>
      <c r="C307" s="5" t="s">
        <v>646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8">
        <v>357.7712733098345</v>
      </c>
      <c r="CS307" s="8">
        <v>358.55346416959293</v>
      </c>
      <c r="CT307" s="8">
        <v>374.84838739591731</v>
      </c>
      <c r="CU307" s="8">
        <v>385.4633932450318</v>
      </c>
      <c r="CV307" s="8">
        <v>391.92989626045045</v>
      </c>
      <c r="CW307" s="21">
        <v>388.85745757528849</v>
      </c>
      <c r="CX307" s="165"/>
      <c r="CY307" s="167"/>
      <c r="CZ307" s="167"/>
      <c r="DA307" s="167"/>
      <c r="DB307" s="167"/>
      <c r="DC307" s="167"/>
      <c r="DD307" s="167"/>
      <c r="DE307" s="8"/>
    </row>
    <row r="308" spans="1:109" x14ac:dyDescent="0.2">
      <c r="A308" s="7" t="str">
        <f t="shared" si="4"/>
        <v>EFHmL_gg_QU_21</v>
      </c>
      <c r="B308" s="5" t="s">
        <v>3800</v>
      </c>
      <c r="C308" s="5" t="s">
        <v>646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8">
        <v>231.28868069990713</v>
      </c>
      <c r="CS308" s="8">
        <v>235.48438044395911</v>
      </c>
      <c r="CT308" s="8">
        <v>246.86892677300116</v>
      </c>
      <c r="CU308" s="8">
        <v>253.87353450055116</v>
      </c>
      <c r="CV308" s="8">
        <v>255.94898124765766</v>
      </c>
      <c r="CW308" s="21">
        <v>250.71831323198342</v>
      </c>
      <c r="CX308" s="165"/>
      <c r="CY308" s="167"/>
      <c r="CZ308" s="167"/>
      <c r="DA308" s="167"/>
      <c r="DB308" s="167"/>
      <c r="DC308" s="167"/>
      <c r="DD308" s="167"/>
      <c r="DE308" s="8"/>
    </row>
    <row r="309" spans="1:109" x14ac:dyDescent="0.2">
      <c r="A309" s="7" t="str">
        <f t="shared" si="4"/>
        <v>EFHmL_gg_QU_22</v>
      </c>
      <c r="B309" s="5" t="s">
        <v>3800</v>
      </c>
      <c r="C309" s="5" t="s">
        <v>646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8">
        <v>526.73404420825693</v>
      </c>
      <c r="CS309" s="8">
        <v>527.2980597778519</v>
      </c>
      <c r="CT309" s="8">
        <v>534.27245737392184</v>
      </c>
      <c r="CU309" s="8">
        <v>545.11130932235562</v>
      </c>
      <c r="CV309" s="8">
        <v>554.29618396999183</v>
      </c>
      <c r="CW309" s="21">
        <v>562.81888566398004</v>
      </c>
      <c r="CX309" s="165"/>
      <c r="CY309" s="167"/>
      <c r="CZ309" s="167"/>
      <c r="DA309" s="167"/>
      <c r="DB309" s="167"/>
      <c r="DC309" s="167"/>
      <c r="DD309" s="167"/>
      <c r="DE309" s="8"/>
    </row>
    <row r="310" spans="1:109" x14ac:dyDescent="0.2">
      <c r="A310" s="7" t="str">
        <f t="shared" si="4"/>
        <v>EFHmL_gg_QU_23</v>
      </c>
      <c r="B310" s="5" t="s">
        <v>3800</v>
      </c>
      <c r="C310" s="5" t="s">
        <v>646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8">
        <v>477.98731316880986</v>
      </c>
      <c r="CS310" s="8">
        <v>482.25089870337678</v>
      </c>
      <c r="CT310" s="8">
        <v>495.41193886270668</v>
      </c>
      <c r="CU310" s="8">
        <v>509.79121656004548</v>
      </c>
      <c r="CV310" s="8">
        <v>530.96654712187376</v>
      </c>
      <c r="CW310" s="21">
        <v>556.80270059761381</v>
      </c>
      <c r="CX310" s="165"/>
      <c r="CY310" s="167"/>
      <c r="CZ310" s="167"/>
      <c r="DA310" s="167"/>
      <c r="DB310" s="167"/>
      <c r="DC310" s="167"/>
      <c r="DD310" s="167"/>
      <c r="DE310" s="8"/>
    </row>
    <row r="311" spans="1:109" x14ac:dyDescent="0.2">
      <c r="A311" s="7" t="str">
        <f t="shared" si="4"/>
        <v>EFHmL_gg_QU_24</v>
      </c>
      <c r="B311" s="5" t="s">
        <v>3800</v>
      </c>
      <c r="C311" s="5" t="s">
        <v>646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8">
        <v>450.41011943552053</v>
      </c>
      <c r="CS311" s="8">
        <v>450.89639762326624</v>
      </c>
      <c r="CT311" s="8">
        <v>458.57172815822992</v>
      </c>
      <c r="CU311" s="8">
        <v>463.94863764227489</v>
      </c>
      <c r="CV311" s="8">
        <v>466.12733711432082</v>
      </c>
      <c r="CW311" s="21">
        <v>463.78971671621468</v>
      </c>
      <c r="CX311" s="165"/>
      <c r="CY311" s="167"/>
      <c r="CZ311" s="167"/>
      <c r="DA311" s="167"/>
      <c r="DB311" s="167"/>
      <c r="DC311" s="167"/>
      <c r="DD311" s="167"/>
      <c r="DE311" s="8"/>
    </row>
    <row r="312" spans="1:109" x14ac:dyDescent="0.2">
      <c r="A312" s="7" t="str">
        <f t="shared" si="4"/>
        <v>EFHmL_gg_QU_25</v>
      </c>
      <c r="B312" s="5" t="s">
        <v>3800</v>
      </c>
      <c r="C312" s="5" t="s">
        <v>646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8">
        <v>427.7492701140074</v>
      </c>
      <c r="CS312" s="8">
        <v>440.8006682720482</v>
      </c>
      <c r="CT312" s="8">
        <v>442.7624488155721</v>
      </c>
      <c r="CU312" s="8">
        <v>450.32744016234693</v>
      </c>
      <c r="CV312" s="8">
        <v>443.39607236762919</v>
      </c>
      <c r="CW312" s="21">
        <v>433.82257888034161</v>
      </c>
      <c r="CX312" s="165"/>
      <c r="CY312" s="167"/>
      <c r="CZ312" s="167"/>
      <c r="DA312" s="167"/>
      <c r="DB312" s="167"/>
      <c r="DC312" s="167"/>
      <c r="DD312" s="167"/>
      <c r="DE312" s="8"/>
    </row>
    <row r="313" spans="1:109" x14ac:dyDescent="0.2">
      <c r="A313" s="7" t="str">
        <f t="shared" si="4"/>
        <v>EFHmL_gg_QU_26</v>
      </c>
      <c r="B313" s="5" t="s">
        <v>3800</v>
      </c>
      <c r="C313" s="5" t="s">
        <v>646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8">
        <v>179.91778929954862</v>
      </c>
      <c r="CS313" s="8">
        <v>189.56499792159218</v>
      </c>
      <c r="CT313" s="8">
        <v>201.61571389759138</v>
      </c>
      <c r="CU313" s="8">
        <v>212.68594179892639</v>
      </c>
      <c r="CV313" s="8">
        <v>220.30241286422486</v>
      </c>
      <c r="CW313" s="21">
        <v>232.40842751703664</v>
      </c>
      <c r="CX313" s="165"/>
      <c r="CY313" s="167"/>
      <c r="CZ313" s="167"/>
      <c r="DA313" s="167"/>
      <c r="DB313" s="167"/>
      <c r="DC313" s="167"/>
      <c r="DD313" s="167"/>
      <c r="DE313" s="8"/>
    </row>
    <row r="314" spans="1:109" x14ac:dyDescent="0.2">
      <c r="A314" s="7" t="str">
        <f t="shared" si="4"/>
        <v>EFHuL_gg_QU_1</v>
      </c>
      <c r="B314" s="5" t="s">
        <v>3801</v>
      </c>
      <c r="C314" s="5" t="s">
        <v>646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8">
        <v>462.55498085092682</v>
      </c>
      <c r="CS314" s="8">
        <v>464.34130553606025</v>
      </c>
      <c r="CT314" s="8">
        <v>469.56611486501993</v>
      </c>
      <c r="CU314" s="8">
        <v>475.77722186285126</v>
      </c>
      <c r="CV314" s="8">
        <v>480.16858383154641</v>
      </c>
      <c r="CW314" s="21">
        <v>477.04369141778875</v>
      </c>
      <c r="CX314" s="165"/>
      <c r="CY314" s="167"/>
      <c r="CZ314" s="167"/>
      <c r="DA314" s="167"/>
      <c r="DB314" s="167"/>
      <c r="DC314" s="167"/>
      <c r="DD314" s="167"/>
      <c r="DE314" s="8"/>
    </row>
    <row r="315" spans="1:109" x14ac:dyDescent="0.2">
      <c r="A315" s="7" t="str">
        <f t="shared" si="4"/>
        <v>EFHuL_gg_QU_2</v>
      </c>
      <c r="B315" s="5" t="s">
        <v>3801</v>
      </c>
      <c r="C315" s="5" t="s">
        <v>646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8">
        <v>433.8995713633754</v>
      </c>
      <c r="CS315" s="8">
        <v>438.60666588511361</v>
      </c>
      <c r="CT315" s="8">
        <v>456.14533742057694</v>
      </c>
      <c r="CU315" s="8">
        <v>472.04250583156744</v>
      </c>
      <c r="CV315" s="8">
        <v>487.08146527321105</v>
      </c>
      <c r="CW315" s="21">
        <v>498.09683004790611</v>
      </c>
      <c r="CX315" s="165"/>
      <c r="CY315" s="167"/>
      <c r="CZ315" s="167"/>
      <c r="DA315" s="167"/>
      <c r="DB315" s="167"/>
      <c r="DC315" s="167"/>
      <c r="DD315" s="167"/>
      <c r="DE315" s="8"/>
    </row>
    <row r="316" spans="1:109" x14ac:dyDescent="0.2">
      <c r="A316" s="7" t="str">
        <f t="shared" si="4"/>
        <v>EFHuL_gg_QU_3</v>
      </c>
      <c r="B316" s="5" t="s">
        <v>3801</v>
      </c>
      <c r="C316" s="5" t="s">
        <v>646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8">
        <v>534.2436691445215</v>
      </c>
      <c r="CS316" s="8">
        <v>536.46873867010629</v>
      </c>
      <c r="CT316" s="8">
        <v>548.61466133159774</v>
      </c>
      <c r="CU316" s="8">
        <v>551.02614263028238</v>
      </c>
      <c r="CV316" s="8">
        <v>561.38032841196525</v>
      </c>
      <c r="CW316" s="21">
        <v>567.4520002637538</v>
      </c>
      <c r="CX316" s="165"/>
      <c r="CY316" s="167"/>
      <c r="CZ316" s="167"/>
      <c r="DA316" s="167"/>
      <c r="DB316" s="167"/>
      <c r="DC316" s="167"/>
      <c r="DD316" s="167"/>
      <c r="DE316" s="8"/>
    </row>
    <row r="317" spans="1:109" x14ac:dyDescent="0.2">
      <c r="A317" s="7" t="str">
        <f t="shared" si="4"/>
        <v>EFHuL_gg_QU_4</v>
      </c>
      <c r="B317" s="5" t="s">
        <v>3801</v>
      </c>
      <c r="C317" s="5" t="s">
        <v>646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8">
        <v>458.77972428888029</v>
      </c>
      <c r="CS317" s="8">
        <v>458.15665750176822</v>
      </c>
      <c r="CT317" s="8">
        <v>473.07569891534376</v>
      </c>
      <c r="CU317" s="8">
        <v>502.04014418216519</v>
      </c>
      <c r="CV317" s="8">
        <v>532.48433306731704</v>
      </c>
      <c r="CW317" s="21">
        <v>554.86737538003774</v>
      </c>
      <c r="CX317" s="165"/>
      <c r="CY317" s="167"/>
      <c r="CZ317" s="167"/>
      <c r="DA317" s="167"/>
      <c r="DB317" s="167"/>
      <c r="DC317" s="167"/>
      <c r="DD317" s="167"/>
      <c r="DE317" s="8"/>
    </row>
    <row r="318" spans="1:109" x14ac:dyDescent="0.2">
      <c r="A318" s="7" t="str">
        <f t="shared" si="4"/>
        <v>EFHuL_gg_QU_5</v>
      </c>
      <c r="B318" s="5" t="s">
        <v>3801</v>
      </c>
      <c r="C318" s="5" t="s">
        <v>646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8">
        <v>464.77311078497809</v>
      </c>
      <c r="CS318" s="8">
        <v>466.14649660974561</v>
      </c>
      <c r="CT318" s="8">
        <v>467.61926325700529</v>
      </c>
      <c r="CU318" s="8">
        <v>467.79741889170992</v>
      </c>
      <c r="CV318" s="8">
        <v>475.39448711357312</v>
      </c>
      <c r="CW318" s="21">
        <v>479.3995972359715</v>
      </c>
      <c r="CX318" s="165"/>
      <c r="CY318" s="167"/>
      <c r="CZ318" s="167"/>
      <c r="DA318" s="167"/>
      <c r="DB318" s="167"/>
      <c r="DC318" s="167"/>
      <c r="DD318" s="167"/>
      <c r="DE318" s="8"/>
    </row>
    <row r="319" spans="1:109" x14ac:dyDescent="0.2">
      <c r="A319" s="7" t="str">
        <f t="shared" si="4"/>
        <v>EFHuL_gg_QU_6</v>
      </c>
      <c r="B319" s="5" t="s">
        <v>3801</v>
      </c>
      <c r="C319" s="5" t="s">
        <v>646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8">
        <v>443.0865593865949</v>
      </c>
      <c r="CS319" s="8">
        <v>444.56285389846397</v>
      </c>
      <c r="CT319" s="8">
        <v>460.22862084281314</v>
      </c>
      <c r="CU319" s="8">
        <v>481.55935711767552</v>
      </c>
      <c r="CV319" s="8">
        <v>505.03025491811712</v>
      </c>
      <c r="CW319" s="21">
        <v>524.96299065078369</v>
      </c>
      <c r="CX319" s="165"/>
      <c r="CY319" s="167"/>
      <c r="CZ319" s="167"/>
      <c r="DA319" s="167"/>
      <c r="DB319" s="167"/>
      <c r="DC319" s="167"/>
      <c r="DD319" s="167"/>
      <c r="DE319" s="8"/>
    </row>
    <row r="320" spans="1:109" x14ac:dyDescent="0.2">
      <c r="A320" s="7" t="str">
        <f t="shared" si="4"/>
        <v>EFHuL_gg_QU_7</v>
      </c>
      <c r="B320" s="5" t="s">
        <v>3801</v>
      </c>
      <c r="C320" s="5" t="s">
        <v>646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8">
        <v>454.49270773516372</v>
      </c>
      <c r="CS320" s="8">
        <v>451.4863667554157</v>
      </c>
      <c r="CT320" s="8">
        <v>461.46750768750599</v>
      </c>
      <c r="CU320" s="8">
        <v>471.37365674375889</v>
      </c>
      <c r="CV320" s="8">
        <v>482.51550526574357</v>
      </c>
      <c r="CW320" s="21">
        <v>483.68926699698119</v>
      </c>
      <c r="CX320" s="165"/>
      <c r="CY320" s="167"/>
      <c r="CZ320" s="167"/>
      <c r="DA320" s="167"/>
      <c r="DB320" s="167"/>
      <c r="DC320" s="167"/>
      <c r="DD320" s="167"/>
      <c r="DE320" s="8"/>
    </row>
    <row r="321" spans="1:109" x14ac:dyDescent="0.2">
      <c r="A321" s="7" t="str">
        <f t="shared" si="4"/>
        <v>EFHuL_gg_QU_8</v>
      </c>
      <c r="B321" s="5" t="s">
        <v>3801</v>
      </c>
      <c r="C321" s="5" t="s">
        <v>646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8">
        <v>346.15348469999844</v>
      </c>
      <c r="CS321" s="8">
        <v>354.14070961333374</v>
      </c>
      <c r="CT321" s="8">
        <v>378.77435718473635</v>
      </c>
      <c r="CU321" s="8">
        <v>401.06644925447205</v>
      </c>
      <c r="CV321" s="8">
        <v>419.16816800923283</v>
      </c>
      <c r="CW321" s="21">
        <v>424.93128127821996</v>
      </c>
      <c r="CX321" s="165"/>
      <c r="CY321" s="167"/>
      <c r="CZ321" s="167"/>
      <c r="DA321" s="167"/>
      <c r="DB321" s="167"/>
      <c r="DC321" s="167"/>
      <c r="DD321" s="167"/>
      <c r="DE321" s="8"/>
    </row>
    <row r="322" spans="1:109" x14ac:dyDescent="0.2">
      <c r="A322" s="7" t="str">
        <f t="shared" ref="A322:A385" si="5">CONCATENATE(B322,"_",C322,"_",D322)</f>
        <v>EFHuL_gg_QU_9</v>
      </c>
      <c r="B322" s="5" t="s">
        <v>3801</v>
      </c>
      <c r="C322" s="5" t="s">
        <v>646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8">
        <v>577.62666451447933</v>
      </c>
      <c r="CS322" s="8">
        <v>577.15788625810239</v>
      </c>
      <c r="CT322" s="8">
        <v>587.24963671969078</v>
      </c>
      <c r="CU322" s="8">
        <v>617.99882067491217</v>
      </c>
      <c r="CV322" s="8">
        <v>658.14431917810259</v>
      </c>
      <c r="CW322" s="21">
        <v>703.99960821274669</v>
      </c>
      <c r="CX322" s="165"/>
      <c r="CY322" s="167"/>
      <c r="CZ322" s="167"/>
      <c r="DA322" s="167"/>
      <c r="DB322" s="167"/>
      <c r="DC322" s="167"/>
      <c r="DD322" s="167"/>
      <c r="DE322" s="8"/>
    </row>
    <row r="323" spans="1:109" x14ac:dyDescent="0.2">
      <c r="A323" s="7" t="str">
        <f t="shared" si="5"/>
        <v>EFHuL_gg_QU_10</v>
      </c>
      <c r="B323" s="5" t="s">
        <v>3801</v>
      </c>
      <c r="C323" s="5" t="s">
        <v>646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8">
        <v>599.23437374931461</v>
      </c>
      <c r="CS323" s="8">
        <v>619.65387029001351</v>
      </c>
      <c r="CT323" s="8">
        <v>646.92022994264153</v>
      </c>
      <c r="CU323" s="8">
        <v>672.89392732650629</v>
      </c>
      <c r="CV323" s="8">
        <v>695.83214870789959</v>
      </c>
      <c r="CW323" s="21">
        <v>732.13022132601338</v>
      </c>
      <c r="CX323" s="165"/>
      <c r="CY323" s="167"/>
      <c r="CZ323" s="167"/>
      <c r="DA323" s="167"/>
      <c r="DB323" s="167"/>
      <c r="DC323" s="167"/>
      <c r="DD323" s="167"/>
      <c r="DE323" s="8"/>
    </row>
    <row r="324" spans="1:109" x14ac:dyDescent="0.2">
      <c r="A324" s="7" t="str">
        <f t="shared" si="5"/>
        <v>EFHuL_gg_QU_11</v>
      </c>
      <c r="B324" s="5" t="s">
        <v>3801</v>
      </c>
      <c r="C324" s="5" t="s">
        <v>646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8">
        <v>349.77099152152385</v>
      </c>
      <c r="CS324" s="8">
        <v>351.06449951393961</v>
      </c>
      <c r="CT324" s="8">
        <v>365.16866601694397</v>
      </c>
      <c r="CU324" s="8">
        <v>383.77793902928033</v>
      </c>
      <c r="CV324" s="8">
        <v>394.22353586415119</v>
      </c>
      <c r="CW324" s="21">
        <v>397.35275006528758</v>
      </c>
      <c r="CX324" s="165"/>
      <c r="CY324" s="167"/>
      <c r="CZ324" s="167"/>
      <c r="DA324" s="167"/>
      <c r="DB324" s="167"/>
      <c r="DC324" s="167"/>
      <c r="DD324" s="167"/>
      <c r="DE324" s="8"/>
    </row>
    <row r="325" spans="1:109" x14ac:dyDescent="0.2">
      <c r="A325" s="7" t="str">
        <f t="shared" si="5"/>
        <v>EFHuL_gg_QU_12</v>
      </c>
      <c r="B325" s="5" t="s">
        <v>3801</v>
      </c>
      <c r="C325" s="5" t="s">
        <v>646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8">
        <v>398.66586786477291</v>
      </c>
      <c r="CS325" s="8">
        <v>403.92960214667977</v>
      </c>
      <c r="CT325" s="8">
        <v>411.78091502026604</v>
      </c>
      <c r="CU325" s="8">
        <v>430.98346346358454</v>
      </c>
      <c r="CV325" s="8">
        <v>442.80979437434354</v>
      </c>
      <c r="CW325" s="21">
        <v>446.68415661885126</v>
      </c>
      <c r="CX325" s="165"/>
      <c r="CY325" s="167"/>
      <c r="CZ325" s="167"/>
      <c r="DA325" s="167"/>
      <c r="DB325" s="167"/>
      <c r="DC325" s="167"/>
      <c r="DD325" s="167"/>
      <c r="DE325" s="8"/>
    </row>
    <row r="326" spans="1:109" x14ac:dyDescent="0.2">
      <c r="A326" s="7" t="str">
        <f t="shared" si="5"/>
        <v>EFHuL_gg_QU_13</v>
      </c>
      <c r="B326" s="5" t="s">
        <v>3801</v>
      </c>
      <c r="C326" s="5" t="s">
        <v>646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8">
        <v>308.58267734220942</v>
      </c>
      <c r="CS326" s="8">
        <v>304.21109050020596</v>
      </c>
      <c r="CT326" s="8">
        <v>309.06762691147196</v>
      </c>
      <c r="CU326" s="8">
        <v>315.8364375788679</v>
      </c>
      <c r="CV326" s="8">
        <v>320.27720880900955</v>
      </c>
      <c r="CW326" s="21">
        <v>317.39093325513005</v>
      </c>
      <c r="CX326" s="165"/>
      <c r="CY326" s="167"/>
      <c r="CZ326" s="167"/>
      <c r="DA326" s="167"/>
      <c r="DB326" s="167"/>
      <c r="DC326" s="167"/>
      <c r="DD326" s="167"/>
      <c r="DE326" s="8"/>
    </row>
    <row r="327" spans="1:109" x14ac:dyDescent="0.2">
      <c r="A327" s="7" t="str">
        <f t="shared" si="5"/>
        <v>EFHuL_gg_QU_14</v>
      </c>
      <c r="B327" s="5" t="s">
        <v>3801</v>
      </c>
      <c r="C327" s="5" t="s">
        <v>646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8">
        <v>491.47925608286397</v>
      </c>
      <c r="CS327" s="8">
        <v>516.72246084707024</v>
      </c>
      <c r="CT327" s="8">
        <v>559.86120448289364</v>
      </c>
      <c r="CU327" s="8">
        <v>588.86348527029361</v>
      </c>
      <c r="CV327" s="8">
        <v>609.66447216187635</v>
      </c>
      <c r="CW327" s="21">
        <v>610.2137632248232</v>
      </c>
      <c r="CX327" s="165"/>
      <c r="CY327" s="167"/>
      <c r="CZ327" s="167"/>
      <c r="DA327" s="167"/>
      <c r="DB327" s="167"/>
      <c r="DC327" s="167"/>
      <c r="DD327" s="167"/>
      <c r="DE327" s="8"/>
    </row>
    <row r="328" spans="1:109" x14ac:dyDescent="0.2">
      <c r="A328" s="7" t="str">
        <f t="shared" si="5"/>
        <v>EFHuL_gg_QU_15</v>
      </c>
      <c r="B328" s="5" t="s">
        <v>3801</v>
      </c>
      <c r="C328" s="5" t="s">
        <v>646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8">
        <v>460.60835350646443</v>
      </c>
      <c r="CS328" s="8">
        <v>477.69412345830443</v>
      </c>
      <c r="CT328" s="8">
        <v>507.1328272216569</v>
      </c>
      <c r="CU328" s="8">
        <v>541.11146213947495</v>
      </c>
      <c r="CV328" s="8">
        <v>564.76161338652389</v>
      </c>
      <c r="CW328" s="21">
        <v>575.68249073172581</v>
      </c>
      <c r="CX328" s="165"/>
      <c r="CY328" s="167"/>
      <c r="CZ328" s="167"/>
      <c r="DA328" s="167"/>
      <c r="DB328" s="167"/>
      <c r="DC328" s="167"/>
      <c r="DD328" s="167"/>
      <c r="DE328" s="8"/>
    </row>
    <row r="329" spans="1:109" x14ac:dyDescent="0.2">
      <c r="A329" s="7" t="str">
        <f t="shared" si="5"/>
        <v>EFHuL_gg_QU_16</v>
      </c>
      <c r="B329" s="5" t="s">
        <v>3801</v>
      </c>
      <c r="C329" s="5" t="s">
        <v>646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8">
        <v>614.61546640769109</v>
      </c>
      <c r="CS329" s="8">
        <v>646.21222772699059</v>
      </c>
      <c r="CT329" s="8">
        <v>679.64215411949783</v>
      </c>
      <c r="CU329" s="8">
        <v>705.77044601645127</v>
      </c>
      <c r="CV329" s="8">
        <v>714.65363504066227</v>
      </c>
      <c r="CW329" s="21">
        <v>713.31465181100589</v>
      </c>
      <c r="CX329" s="165"/>
      <c r="CY329" s="167"/>
      <c r="CZ329" s="167"/>
      <c r="DA329" s="167"/>
      <c r="DB329" s="167"/>
      <c r="DC329" s="167"/>
      <c r="DD329" s="167"/>
      <c r="DE329" s="8"/>
    </row>
    <row r="330" spans="1:109" x14ac:dyDescent="0.2">
      <c r="A330" s="7" t="str">
        <f t="shared" si="5"/>
        <v>EFHuL_gg_QU_17</v>
      </c>
      <c r="B330" s="5" t="s">
        <v>3801</v>
      </c>
      <c r="C330" s="5" t="s">
        <v>646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8">
        <v>503.88976506471744</v>
      </c>
      <c r="CS330" s="8">
        <v>512.46623482636062</v>
      </c>
      <c r="CT330" s="8">
        <v>543.50287775681954</v>
      </c>
      <c r="CU330" s="8">
        <v>566.16191376528059</v>
      </c>
      <c r="CV330" s="8">
        <v>572.72039438343791</v>
      </c>
      <c r="CW330" s="21">
        <v>562.45342132512576</v>
      </c>
      <c r="CX330" s="165"/>
      <c r="CY330" s="167"/>
      <c r="CZ330" s="167"/>
      <c r="DA330" s="167"/>
      <c r="DB330" s="167"/>
      <c r="DC330" s="167"/>
      <c r="DD330" s="167"/>
      <c r="DE330" s="8"/>
    </row>
    <row r="331" spans="1:109" x14ac:dyDescent="0.2">
      <c r="A331" s="7" t="str">
        <f t="shared" si="5"/>
        <v>EFHuL_gg_QU_18</v>
      </c>
      <c r="B331" s="5" t="s">
        <v>3801</v>
      </c>
      <c r="C331" s="5" t="s">
        <v>646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8">
        <v>331.07004083355474</v>
      </c>
      <c r="CS331" s="8">
        <v>336.05718732451163</v>
      </c>
      <c r="CT331" s="8">
        <v>347.10449061349374</v>
      </c>
      <c r="CU331" s="8">
        <v>358.09070836524688</v>
      </c>
      <c r="CV331" s="8">
        <v>372.88592516182575</v>
      </c>
      <c r="CW331" s="21">
        <v>390.42171877021258</v>
      </c>
      <c r="CX331" s="165"/>
      <c r="CY331" s="167"/>
      <c r="CZ331" s="167"/>
      <c r="DA331" s="167"/>
      <c r="DB331" s="167"/>
      <c r="DC331" s="167"/>
      <c r="DD331" s="167"/>
      <c r="DE331" s="8"/>
    </row>
    <row r="332" spans="1:109" x14ac:dyDescent="0.2">
      <c r="A332" s="7" t="str">
        <f t="shared" si="5"/>
        <v>EFHuL_gg_QU_19</v>
      </c>
      <c r="B332" s="5" t="s">
        <v>3801</v>
      </c>
      <c r="C332" s="5" t="s">
        <v>646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8">
        <v>369.12198374157964</v>
      </c>
      <c r="CS332" s="8">
        <v>371.40832267402476</v>
      </c>
      <c r="CT332" s="8">
        <v>381.23526241563076</v>
      </c>
      <c r="CU332" s="8">
        <v>387.66569568610367</v>
      </c>
      <c r="CV332" s="8">
        <v>392.67241323677325</v>
      </c>
      <c r="CW332" s="21">
        <v>395.91494819237556</v>
      </c>
      <c r="CX332" s="165"/>
      <c r="CY332" s="167"/>
      <c r="CZ332" s="167"/>
      <c r="DA332" s="167"/>
      <c r="DB332" s="167"/>
      <c r="DC332" s="167"/>
      <c r="DD332" s="167"/>
      <c r="DE332" s="8"/>
    </row>
    <row r="333" spans="1:109" x14ac:dyDescent="0.2">
      <c r="A333" s="7" t="str">
        <f t="shared" si="5"/>
        <v>EFHuL_gg_QU_20</v>
      </c>
      <c r="B333" s="5" t="s">
        <v>3801</v>
      </c>
      <c r="C333" s="5" t="s">
        <v>646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8">
        <v>562.66833996389198</v>
      </c>
      <c r="CS333" s="8">
        <v>567.72514039736086</v>
      </c>
      <c r="CT333" s="8">
        <v>599.23175303929963</v>
      </c>
      <c r="CU333" s="8">
        <v>624.04321779157215</v>
      </c>
      <c r="CV333" s="8">
        <v>638.30064051355737</v>
      </c>
      <c r="CW333" s="21">
        <v>640.27588499586739</v>
      </c>
      <c r="CX333" s="165"/>
      <c r="CY333" s="167"/>
      <c r="CZ333" s="167"/>
      <c r="DA333" s="167"/>
      <c r="DB333" s="167"/>
      <c r="DC333" s="167"/>
      <c r="DD333" s="167"/>
      <c r="DE333" s="8"/>
    </row>
    <row r="334" spans="1:109" x14ac:dyDescent="0.2">
      <c r="A334" s="7" t="str">
        <f t="shared" si="5"/>
        <v>EFHuL_gg_QU_21</v>
      </c>
      <c r="B334" s="5" t="s">
        <v>3801</v>
      </c>
      <c r="C334" s="5" t="s">
        <v>646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8">
        <v>296.94606552223621</v>
      </c>
      <c r="CS334" s="8">
        <v>305.52762032510105</v>
      </c>
      <c r="CT334" s="8">
        <v>324.24806172995949</v>
      </c>
      <c r="CU334" s="8">
        <v>337.5599952414085</v>
      </c>
      <c r="CV334" s="8">
        <v>341.60639593647397</v>
      </c>
      <c r="CW334" s="21">
        <v>337.22634224033112</v>
      </c>
      <c r="CX334" s="165"/>
      <c r="CY334" s="167"/>
      <c r="CZ334" s="167"/>
      <c r="DA334" s="167"/>
      <c r="DB334" s="167"/>
      <c r="DC334" s="167"/>
      <c r="DD334" s="167"/>
      <c r="DE334" s="8"/>
    </row>
    <row r="335" spans="1:109" x14ac:dyDescent="0.2">
      <c r="A335" s="7" t="str">
        <f t="shared" si="5"/>
        <v>EFHuL_gg_QU_22</v>
      </c>
      <c r="B335" s="5" t="s">
        <v>3801</v>
      </c>
      <c r="C335" s="5" t="s">
        <v>646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8">
        <v>730.60146400288374</v>
      </c>
      <c r="CS335" s="8">
        <v>737.88429321119429</v>
      </c>
      <c r="CT335" s="8">
        <v>755.07914889125243</v>
      </c>
      <c r="CU335" s="8">
        <v>779.26849437419207</v>
      </c>
      <c r="CV335" s="8">
        <v>796.26006706926728</v>
      </c>
      <c r="CW335" s="21">
        <v>814.76122928920449</v>
      </c>
      <c r="CX335" s="165"/>
      <c r="CY335" s="167"/>
      <c r="CZ335" s="167"/>
      <c r="DA335" s="167"/>
      <c r="DB335" s="167"/>
      <c r="DC335" s="167"/>
      <c r="DD335" s="167"/>
      <c r="DE335" s="8"/>
    </row>
    <row r="336" spans="1:109" x14ac:dyDescent="0.2">
      <c r="A336" s="7" t="str">
        <f t="shared" si="5"/>
        <v>EFHuL_gg_QU_23</v>
      </c>
      <c r="B336" s="5" t="s">
        <v>3801</v>
      </c>
      <c r="C336" s="5" t="s">
        <v>646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8">
        <v>533.76318783090744</v>
      </c>
      <c r="CS336" s="8">
        <v>545.10799882495974</v>
      </c>
      <c r="CT336" s="8">
        <v>570.44240311630676</v>
      </c>
      <c r="CU336" s="8">
        <v>598.66434009196644</v>
      </c>
      <c r="CV336" s="8">
        <v>629.2411893215841</v>
      </c>
      <c r="CW336" s="21">
        <v>668.44905757244351</v>
      </c>
      <c r="CX336" s="165"/>
      <c r="CY336" s="167"/>
      <c r="CZ336" s="167"/>
      <c r="DA336" s="167"/>
      <c r="DB336" s="167"/>
      <c r="DC336" s="167"/>
      <c r="DD336" s="167"/>
      <c r="DE336" s="8"/>
    </row>
    <row r="337" spans="1:109" x14ac:dyDescent="0.2">
      <c r="A337" s="7" t="str">
        <f t="shared" si="5"/>
        <v>EFHuL_gg_QU_24</v>
      </c>
      <c r="B337" s="5" t="s">
        <v>3801</v>
      </c>
      <c r="C337" s="5" t="s">
        <v>646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8">
        <v>610.35488028841951</v>
      </c>
      <c r="CS337" s="8">
        <v>616.84822379558193</v>
      </c>
      <c r="CT337" s="8">
        <v>635.28659293505359</v>
      </c>
      <c r="CU337" s="8">
        <v>651.77742994139146</v>
      </c>
      <c r="CV337" s="8">
        <v>657.17008670869598</v>
      </c>
      <c r="CW337" s="21">
        <v>658.36574978221552</v>
      </c>
      <c r="CX337" s="165"/>
      <c r="CY337" s="167"/>
      <c r="CZ337" s="167"/>
      <c r="DA337" s="167"/>
      <c r="DB337" s="167"/>
      <c r="DC337" s="167"/>
      <c r="DD337" s="167"/>
      <c r="DE337" s="8"/>
    </row>
    <row r="338" spans="1:109" x14ac:dyDescent="0.2">
      <c r="A338" s="7" t="str">
        <f t="shared" si="5"/>
        <v>EFHuL_gg_QU_25</v>
      </c>
      <c r="B338" s="5" t="s">
        <v>3801</v>
      </c>
      <c r="C338" s="5" t="s">
        <v>646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8">
        <v>533.29360252713616</v>
      </c>
      <c r="CS338" s="8">
        <v>553.29553999743462</v>
      </c>
      <c r="CT338" s="8">
        <v>558.97182909707601</v>
      </c>
      <c r="CU338" s="8">
        <v>572.51811148400145</v>
      </c>
      <c r="CV338" s="8">
        <v>564.58219051190974</v>
      </c>
      <c r="CW338" s="21">
        <v>555.57635109305932</v>
      </c>
      <c r="CX338" s="165"/>
      <c r="CY338" s="167"/>
      <c r="CZ338" s="167"/>
      <c r="DA338" s="167"/>
      <c r="DB338" s="167"/>
      <c r="DC338" s="167"/>
      <c r="DD338" s="167"/>
      <c r="DE338" s="8"/>
    </row>
    <row r="339" spans="1:109" x14ac:dyDescent="0.2">
      <c r="A339" s="7" t="str">
        <f t="shared" si="5"/>
        <v>EFHuL_gg_QU_26</v>
      </c>
      <c r="B339" s="5" t="s">
        <v>3801</v>
      </c>
      <c r="C339" s="5" t="s">
        <v>646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8">
        <v>164.71560846543977</v>
      </c>
      <c r="CS339" s="8">
        <v>176.35305155634214</v>
      </c>
      <c r="CT339" s="8">
        <v>189.97000738250881</v>
      </c>
      <c r="CU339" s="8">
        <v>204.4016857385362</v>
      </c>
      <c r="CV339" s="8">
        <v>213.89565645343808</v>
      </c>
      <c r="CW339" s="21">
        <v>230.09828349915139</v>
      </c>
      <c r="CX339" s="165"/>
      <c r="CY339" s="167"/>
      <c r="CZ339" s="167"/>
      <c r="DA339" s="167"/>
      <c r="DB339" s="167"/>
      <c r="DC339" s="167"/>
      <c r="DD339" s="167"/>
      <c r="DE339" s="8"/>
    </row>
    <row r="340" spans="1:109" x14ac:dyDescent="0.2">
      <c r="A340" s="7" t="str">
        <f t="shared" si="5"/>
        <v>EWGgL_gg_QU_1</v>
      </c>
      <c r="B340" s="5" t="s">
        <v>3802</v>
      </c>
      <c r="C340" s="5" t="s">
        <v>646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8">
        <v>702.54988341541809</v>
      </c>
      <c r="CS340" s="8">
        <v>707.37231498093388</v>
      </c>
      <c r="CT340" s="8">
        <v>720.32174627887287</v>
      </c>
      <c r="CU340" s="8">
        <v>732.36040248803693</v>
      </c>
      <c r="CV340" s="8">
        <v>743.51922057295712</v>
      </c>
      <c r="CW340" s="21">
        <v>755.29777683771215</v>
      </c>
      <c r="CX340" s="165"/>
      <c r="CY340" s="167"/>
      <c r="CZ340" s="167"/>
      <c r="DA340" s="167"/>
      <c r="DB340" s="167"/>
      <c r="DC340" s="167"/>
      <c r="DD340" s="167"/>
      <c r="DE340" s="8"/>
    </row>
    <row r="341" spans="1:109" x14ac:dyDescent="0.2">
      <c r="A341" s="7" t="str">
        <f t="shared" si="5"/>
        <v>EWGgL_gg_QU_2</v>
      </c>
      <c r="B341" s="5" t="s">
        <v>3802</v>
      </c>
      <c r="C341" s="5" t="s">
        <v>646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8">
        <v>583.53744559304926</v>
      </c>
      <c r="CS341" s="8">
        <v>576.37759430907511</v>
      </c>
      <c r="CT341" s="8">
        <v>575.11702212647299</v>
      </c>
      <c r="CU341" s="8">
        <v>587.18075381686526</v>
      </c>
      <c r="CV341" s="8">
        <v>595.06022465712033</v>
      </c>
      <c r="CW341" s="21">
        <v>607.66958014839463</v>
      </c>
      <c r="CX341" s="165"/>
      <c r="CY341" s="167"/>
      <c r="CZ341" s="167"/>
      <c r="DA341" s="167"/>
      <c r="DB341" s="167"/>
      <c r="DC341" s="167"/>
      <c r="DD341" s="167"/>
      <c r="DE341" s="8"/>
    </row>
    <row r="342" spans="1:109" x14ac:dyDescent="0.2">
      <c r="A342" s="7" t="str">
        <f t="shared" si="5"/>
        <v>EWGgL_gg_QU_3</v>
      </c>
      <c r="B342" s="5" t="s">
        <v>3802</v>
      </c>
      <c r="C342" s="5" t="s">
        <v>646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8">
        <v>768.63277139650893</v>
      </c>
      <c r="CS342" s="8">
        <v>778.8303778431324</v>
      </c>
      <c r="CT342" s="8">
        <v>807.81518043171411</v>
      </c>
      <c r="CU342" s="8">
        <v>830.88230529974044</v>
      </c>
      <c r="CV342" s="8">
        <v>850.08304912886763</v>
      </c>
      <c r="CW342" s="21">
        <v>853.00834347436808</v>
      </c>
      <c r="CX342" s="165"/>
      <c r="CY342" s="167"/>
      <c r="CZ342" s="167"/>
      <c r="DA342" s="167"/>
      <c r="DB342" s="167"/>
      <c r="DC342" s="167"/>
      <c r="DD342" s="167"/>
      <c r="DE342" s="8"/>
    </row>
    <row r="343" spans="1:109" x14ac:dyDescent="0.2">
      <c r="A343" s="7" t="str">
        <f t="shared" si="5"/>
        <v>EWGgL_gg_QU_4</v>
      </c>
      <c r="B343" s="5" t="s">
        <v>3802</v>
      </c>
      <c r="C343" s="5" t="s">
        <v>646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8">
        <v>675.30297308522825</v>
      </c>
      <c r="CS343" s="8">
        <v>674.91215403965123</v>
      </c>
      <c r="CT343" s="8">
        <v>697.38251060072332</v>
      </c>
      <c r="CU343" s="8">
        <v>737.70119742272766</v>
      </c>
      <c r="CV343" s="8">
        <v>768.19725255610263</v>
      </c>
      <c r="CW343" s="21">
        <v>789.48715479628504</v>
      </c>
      <c r="CX343" s="165"/>
      <c r="CY343" s="167"/>
      <c r="CZ343" s="167"/>
      <c r="DA343" s="167"/>
      <c r="DB343" s="167"/>
      <c r="DC343" s="167"/>
      <c r="DD343" s="167"/>
      <c r="DE343" s="8"/>
    </row>
    <row r="344" spans="1:109" x14ac:dyDescent="0.2">
      <c r="A344" s="7" t="str">
        <f t="shared" si="5"/>
        <v>EWGgL_gg_QU_5</v>
      </c>
      <c r="B344" s="5" t="s">
        <v>3802</v>
      </c>
      <c r="C344" s="5" t="s">
        <v>646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8">
        <v>724.33717716386479</v>
      </c>
      <c r="CS344" s="8">
        <v>761.48076289938945</v>
      </c>
      <c r="CT344" s="8">
        <v>804.32018009621663</v>
      </c>
      <c r="CU344" s="8">
        <v>841.78042600919844</v>
      </c>
      <c r="CV344" s="8">
        <v>846.61967921675807</v>
      </c>
      <c r="CW344" s="21">
        <v>819.56680629778396</v>
      </c>
      <c r="CX344" s="165"/>
      <c r="CY344" s="167"/>
      <c r="CZ344" s="167"/>
      <c r="DA344" s="167"/>
      <c r="DB344" s="167"/>
      <c r="DC344" s="167"/>
      <c r="DD344" s="167"/>
      <c r="DE344" s="8"/>
    </row>
    <row r="345" spans="1:109" x14ac:dyDescent="0.2">
      <c r="A345" s="7" t="str">
        <f t="shared" si="5"/>
        <v>EWGgL_gg_QU_6</v>
      </c>
      <c r="B345" s="5" t="s">
        <v>3802</v>
      </c>
      <c r="C345" s="5" t="s">
        <v>646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8">
        <v>971.23163746049568</v>
      </c>
      <c r="CS345" s="8">
        <v>998.74889947148824</v>
      </c>
      <c r="CT345" s="8">
        <v>1041.3738903719379</v>
      </c>
      <c r="CU345" s="8">
        <v>1094.5469982287448</v>
      </c>
      <c r="CV345" s="8">
        <v>1116.3100382107184</v>
      </c>
      <c r="CW345" s="21">
        <v>1130.0769278535633</v>
      </c>
      <c r="CX345" s="165"/>
      <c r="CY345" s="167"/>
      <c r="CZ345" s="167"/>
      <c r="DA345" s="167"/>
      <c r="DB345" s="167"/>
      <c r="DC345" s="167"/>
      <c r="DD345" s="167"/>
      <c r="DE345" s="8"/>
    </row>
    <row r="346" spans="1:109" x14ac:dyDescent="0.2">
      <c r="A346" s="7" t="str">
        <f t="shared" si="5"/>
        <v>EWGgL_gg_QU_7</v>
      </c>
      <c r="B346" s="5" t="s">
        <v>3802</v>
      </c>
      <c r="C346" s="5" t="s">
        <v>646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8">
        <v>654.02994361955803</v>
      </c>
      <c r="CS346" s="8">
        <v>668.20935768796755</v>
      </c>
      <c r="CT346" s="8">
        <v>694.7829303965342</v>
      </c>
      <c r="CU346" s="8">
        <v>723.54020191078973</v>
      </c>
      <c r="CV346" s="8">
        <v>740.72109891925902</v>
      </c>
      <c r="CW346" s="21">
        <v>753.27531601063106</v>
      </c>
      <c r="CX346" s="165"/>
      <c r="CY346" s="167"/>
      <c r="CZ346" s="167"/>
      <c r="DA346" s="167"/>
      <c r="DB346" s="167"/>
      <c r="DC346" s="167"/>
      <c r="DD346" s="167"/>
      <c r="DE346" s="8"/>
    </row>
    <row r="347" spans="1:109" x14ac:dyDescent="0.2">
      <c r="A347" s="7" t="str">
        <f t="shared" si="5"/>
        <v>EWGgL_gg_QU_8</v>
      </c>
      <c r="B347" s="5" t="s">
        <v>3802</v>
      </c>
      <c r="C347" s="5" t="s">
        <v>646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8">
        <v>1197.6488047677819</v>
      </c>
      <c r="CS347" s="8">
        <v>1194.025401214976</v>
      </c>
      <c r="CT347" s="8">
        <v>1275.4112035499511</v>
      </c>
      <c r="CU347" s="8">
        <v>1322.8089628165287</v>
      </c>
      <c r="CV347" s="8">
        <v>1334.8255902728745</v>
      </c>
      <c r="CW347" s="21">
        <v>1305.1886400289288</v>
      </c>
      <c r="CX347" s="165"/>
      <c r="CY347" s="167"/>
      <c r="CZ347" s="167"/>
      <c r="DA347" s="167"/>
      <c r="DB347" s="167"/>
      <c r="DC347" s="167"/>
      <c r="DD347" s="167"/>
      <c r="DE347" s="8"/>
    </row>
    <row r="348" spans="1:109" x14ac:dyDescent="0.2">
      <c r="A348" s="7" t="str">
        <f t="shared" si="5"/>
        <v>EWGgL_gg_QU_9</v>
      </c>
      <c r="B348" s="5" t="s">
        <v>3802</v>
      </c>
      <c r="C348" s="5" t="s">
        <v>646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8">
        <v>731.4260932659331</v>
      </c>
      <c r="CS348" s="8">
        <v>739.49850603700781</v>
      </c>
      <c r="CT348" s="8">
        <v>761.23313583667993</v>
      </c>
      <c r="CU348" s="8">
        <v>785.34547165922743</v>
      </c>
      <c r="CV348" s="8">
        <v>797.72753631291198</v>
      </c>
      <c r="CW348" s="21">
        <v>798.72682559128521</v>
      </c>
      <c r="CX348" s="165"/>
      <c r="CY348" s="167"/>
      <c r="CZ348" s="167"/>
      <c r="DA348" s="167"/>
      <c r="DB348" s="167"/>
      <c r="DC348" s="167"/>
      <c r="DD348" s="167"/>
      <c r="DE348" s="8"/>
    </row>
    <row r="349" spans="1:109" x14ac:dyDescent="0.2">
      <c r="A349" s="7" t="str">
        <f t="shared" si="5"/>
        <v>EWGgL_gg_QU_10</v>
      </c>
      <c r="B349" s="5" t="s">
        <v>3802</v>
      </c>
      <c r="C349" s="5" t="s">
        <v>646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8">
        <v>1162.3369440928197</v>
      </c>
      <c r="CS349" s="8">
        <v>1170.5338664976691</v>
      </c>
      <c r="CT349" s="8">
        <v>1224.1246505644465</v>
      </c>
      <c r="CU349" s="8">
        <v>1273.7787537712409</v>
      </c>
      <c r="CV349" s="8">
        <v>1329.9417219076847</v>
      </c>
      <c r="CW349" s="21">
        <v>1365.7466978162679</v>
      </c>
      <c r="CX349" s="165"/>
      <c r="CY349" s="167"/>
      <c r="CZ349" s="167"/>
      <c r="DA349" s="167"/>
      <c r="DB349" s="167"/>
      <c r="DC349" s="167"/>
      <c r="DD349" s="167"/>
      <c r="DE349" s="8"/>
    </row>
    <row r="350" spans="1:109" x14ac:dyDescent="0.2">
      <c r="A350" s="7" t="str">
        <f t="shared" si="5"/>
        <v>EWGgL_gg_QU_11</v>
      </c>
      <c r="B350" s="5" t="s">
        <v>3802</v>
      </c>
      <c r="C350" s="5" t="s">
        <v>646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8">
        <v>715.84158679541031</v>
      </c>
      <c r="CS350" s="8">
        <v>725.83651408432604</v>
      </c>
      <c r="CT350" s="8">
        <v>751.63975296199249</v>
      </c>
      <c r="CU350" s="8">
        <v>792.70311584043213</v>
      </c>
      <c r="CV350" s="8">
        <v>817.93789017121969</v>
      </c>
      <c r="CW350" s="21">
        <v>849.18626238327738</v>
      </c>
      <c r="CX350" s="165"/>
      <c r="CY350" s="167"/>
      <c r="CZ350" s="167"/>
      <c r="DA350" s="167"/>
      <c r="DB350" s="167"/>
      <c r="DC350" s="167"/>
      <c r="DD350" s="167"/>
      <c r="DE350" s="8"/>
    </row>
    <row r="351" spans="1:109" x14ac:dyDescent="0.2">
      <c r="A351" s="7" t="str">
        <f t="shared" si="5"/>
        <v>EWGgL_gg_QU_12</v>
      </c>
      <c r="B351" s="5" t="s">
        <v>3802</v>
      </c>
      <c r="C351" s="5" t="s">
        <v>646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8">
        <v>556.19327251084439</v>
      </c>
      <c r="CS351" s="8">
        <v>551.75736193599857</v>
      </c>
      <c r="CT351" s="8">
        <v>565.59204701066346</v>
      </c>
      <c r="CU351" s="8">
        <v>587.85170307732517</v>
      </c>
      <c r="CV351" s="8">
        <v>609.28666929843212</v>
      </c>
      <c r="CW351" s="21">
        <v>605.58101318846275</v>
      </c>
      <c r="CX351" s="165"/>
      <c r="CY351" s="167"/>
      <c r="CZ351" s="167"/>
      <c r="DA351" s="167"/>
      <c r="DB351" s="167"/>
      <c r="DC351" s="167"/>
      <c r="DD351" s="167"/>
      <c r="DE351" s="8"/>
    </row>
    <row r="352" spans="1:109" x14ac:dyDescent="0.2">
      <c r="A352" s="7" t="str">
        <f t="shared" si="5"/>
        <v>EWGgL_gg_QU_13</v>
      </c>
      <c r="B352" s="5" t="s">
        <v>3802</v>
      </c>
      <c r="C352" s="5" t="s">
        <v>646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8">
        <v>466.6275229305449</v>
      </c>
      <c r="CS352" s="8">
        <v>468.49823085201979</v>
      </c>
      <c r="CT352" s="8">
        <v>480.37988118969832</v>
      </c>
      <c r="CU352" s="8">
        <v>499.97797119491753</v>
      </c>
      <c r="CV352" s="8">
        <v>500.94279772653152</v>
      </c>
      <c r="CW352" s="21">
        <v>492.10593630878668</v>
      </c>
      <c r="CX352" s="165"/>
      <c r="CY352" s="167"/>
      <c r="CZ352" s="167"/>
      <c r="DA352" s="167"/>
      <c r="DB352" s="167"/>
      <c r="DC352" s="167"/>
      <c r="DD352" s="167"/>
      <c r="DE352" s="8"/>
    </row>
    <row r="353" spans="1:109" x14ac:dyDescent="0.2">
      <c r="A353" s="7" t="str">
        <f t="shared" si="5"/>
        <v>EWGgL_gg_QU_14</v>
      </c>
      <c r="B353" s="5" t="s">
        <v>3802</v>
      </c>
      <c r="C353" s="5" t="s">
        <v>646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8">
        <v>871.1313180198689</v>
      </c>
      <c r="CS353" s="8">
        <v>890.89516764436667</v>
      </c>
      <c r="CT353" s="8">
        <v>972.96186030621027</v>
      </c>
      <c r="CU353" s="8">
        <v>1028.5022900974163</v>
      </c>
      <c r="CV353" s="8">
        <v>1049.2177011605725</v>
      </c>
      <c r="CW353" s="21">
        <v>1022.7493839332501</v>
      </c>
      <c r="CX353" s="165"/>
      <c r="CY353" s="167"/>
      <c r="CZ353" s="167"/>
      <c r="DA353" s="167"/>
      <c r="DB353" s="167"/>
      <c r="DC353" s="167"/>
      <c r="DD353" s="167"/>
      <c r="DE353" s="8"/>
    </row>
    <row r="354" spans="1:109" x14ac:dyDescent="0.2">
      <c r="A354" s="7" t="str">
        <f t="shared" si="5"/>
        <v>EWGgL_gg_QU_15</v>
      </c>
      <c r="B354" s="5" t="s">
        <v>3802</v>
      </c>
      <c r="C354" s="5" t="s">
        <v>646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8">
        <v>1066.5494526767486</v>
      </c>
      <c r="CS354" s="8">
        <v>1088.8254924906073</v>
      </c>
      <c r="CT354" s="8">
        <v>1105.4094463224139</v>
      </c>
      <c r="CU354" s="8">
        <v>1157.7532630130818</v>
      </c>
      <c r="CV354" s="8">
        <v>1193.4051998836496</v>
      </c>
      <c r="CW354" s="21">
        <v>1197.8650827180406</v>
      </c>
      <c r="CX354" s="165"/>
      <c r="CY354" s="167"/>
      <c r="CZ354" s="167"/>
      <c r="DA354" s="167"/>
      <c r="DB354" s="167"/>
      <c r="DC354" s="167"/>
      <c r="DD354" s="167"/>
      <c r="DE354" s="8"/>
    </row>
    <row r="355" spans="1:109" x14ac:dyDescent="0.2">
      <c r="A355" s="7" t="str">
        <f t="shared" si="5"/>
        <v>EWGgL_gg_QU_16</v>
      </c>
      <c r="B355" s="5" t="s">
        <v>3802</v>
      </c>
      <c r="C355" s="5" t="s">
        <v>646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8">
        <v>2295.0705863937023</v>
      </c>
      <c r="CS355" s="8">
        <v>2316.2377301859597</v>
      </c>
      <c r="CT355" s="8">
        <v>2421.2106028555995</v>
      </c>
      <c r="CU355" s="8">
        <v>2495.4957965333615</v>
      </c>
      <c r="CV355" s="8">
        <v>2559.2882031817298</v>
      </c>
      <c r="CW355" s="21">
        <v>2652.2116030517104</v>
      </c>
      <c r="CX355" s="165"/>
      <c r="CY355" s="167"/>
      <c r="CZ355" s="167"/>
      <c r="DA355" s="167"/>
      <c r="DB355" s="167"/>
      <c r="DC355" s="167"/>
      <c r="DD355" s="167"/>
      <c r="DE355" s="8"/>
    </row>
    <row r="356" spans="1:109" x14ac:dyDescent="0.2">
      <c r="A356" s="7" t="str">
        <f t="shared" si="5"/>
        <v>EWGgL_gg_QU_17</v>
      </c>
      <c r="B356" s="5" t="s">
        <v>3802</v>
      </c>
      <c r="C356" s="5" t="s">
        <v>646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8">
        <v>1239.8897297491656</v>
      </c>
      <c r="CS356" s="8">
        <v>1265.4920480992248</v>
      </c>
      <c r="CT356" s="8">
        <v>1315.5213987447808</v>
      </c>
      <c r="CU356" s="8">
        <v>1370.9587923876315</v>
      </c>
      <c r="CV356" s="8">
        <v>1398.0968131763393</v>
      </c>
      <c r="CW356" s="21">
        <v>1424.7972064934868</v>
      </c>
      <c r="CX356" s="165"/>
      <c r="CY356" s="167"/>
      <c r="CZ356" s="167"/>
      <c r="DA356" s="167"/>
      <c r="DB356" s="167"/>
      <c r="DC356" s="167"/>
      <c r="DD356" s="167"/>
      <c r="DE356" s="8"/>
    </row>
    <row r="357" spans="1:109" x14ac:dyDescent="0.2">
      <c r="A357" s="7" t="str">
        <f t="shared" si="5"/>
        <v>EWGgL_gg_QU_18</v>
      </c>
      <c r="B357" s="5" t="s">
        <v>3802</v>
      </c>
      <c r="C357" s="5" t="s">
        <v>646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8">
        <v>548.24986870231817</v>
      </c>
      <c r="CS357" s="8">
        <v>550.29330301647121</v>
      </c>
      <c r="CT357" s="8">
        <v>555.41857361479151</v>
      </c>
      <c r="CU357" s="8">
        <v>571.00356429187775</v>
      </c>
      <c r="CV357" s="8">
        <v>590.43338268649779</v>
      </c>
      <c r="CW357" s="21">
        <v>612.19193041889253</v>
      </c>
      <c r="CX357" s="165"/>
      <c r="CY357" s="167"/>
      <c r="CZ357" s="167"/>
      <c r="DA357" s="167"/>
      <c r="DB357" s="167"/>
      <c r="DC357" s="167"/>
      <c r="DD357" s="167"/>
      <c r="DE357" s="8"/>
    </row>
    <row r="358" spans="1:109" x14ac:dyDescent="0.2">
      <c r="A358" s="7" t="str">
        <f t="shared" si="5"/>
        <v>EWGgL_gg_QU_19</v>
      </c>
      <c r="B358" s="5" t="s">
        <v>3802</v>
      </c>
      <c r="C358" s="5" t="s">
        <v>646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8">
        <v>831.31366179331781</v>
      </c>
      <c r="CS358" s="8">
        <v>853.59113762095456</v>
      </c>
      <c r="CT358" s="8">
        <v>891.64864398669386</v>
      </c>
      <c r="CU358" s="8">
        <v>923.90615398775583</v>
      </c>
      <c r="CV358" s="8">
        <v>944.73173871116205</v>
      </c>
      <c r="CW358" s="21">
        <v>953.60634738816259</v>
      </c>
      <c r="CX358" s="165"/>
      <c r="CY358" s="167"/>
      <c r="CZ358" s="167"/>
      <c r="DA358" s="167"/>
      <c r="DB358" s="167"/>
      <c r="DC358" s="167"/>
      <c r="DD358" s="167"/>
      <c r="DE358" s="8"/>
    </row>
    <row r="359" spans="1:109" x14ac:dyDescent="0.2">
      <c r="A359" s="7" t="str">
        <f t="shared" si="5"/>
        <v>EWGgL_gg_QU_20</v>
      </c>
      <c r="B359" s="5" t="s">
        <v>3802</v>
      </c>
      <c r="C359" s="5" t="s">
        <v>646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8">
        <v>1455.6234115423342</v>
      </c>
      <c r="CS359" s="8">
        <v>1492.767468300457</v>
      </c>
      <c r="CT359" s="8">
        <v>1552.7169413371666</v>
      </c>
      <c r="CU359" s="8">
        <v>1609.0476845200055</v>
      </c>
      <c r="CV359" s="8">
        <v>1638.9740989613695</v>
      </c>
      <c r="CW359" s="21">
        <v>1649.8106880998596</v>
      </c>
      <c r="CX359" s="165"/>
      <c r="CY359" s="167"/>
      <c r="CZ359" s="167"/>
      <c r="DA359" s="167"/>
      <c r="DB359" s="167"/>
      <c r="DC359" s="167"/>
      <c r="DD359" s="167"/>
      <c r="DE359" s="8"/>
    </row>
    <row r="360" spans="1:109" x14ac:dyDescent="0.2">
      <c r="A360" s="7" t="str">
        <f t="shared" si="5"/>
        <v>EWGgL_gg_QU_21</v>
      </c>
      <c r="B360" s="5" t="s">
        <v>3802</v>
      </c>
      <c r="C360" s="5" t="s">
        <v>646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8">
        <v>817.67711037350398</v>
      </c>
      <c r="CS360" s="8">
        <v>822.61639678201175</v>
      </c>
      <c r="CT360" s="8">
        <v>820.88914849090327</v>
      </c>
      <c r="CU360" s="8">
        <v>807.75543620783583</v>
      </c>
      <c r="CV360" s="8">
        <v>811.11290114538463</v>
      </c>
      <c r="CW360" s="21">
        <v>838.08751258767199</v>
      </c>
      <c r="CX360" s="165"/>
      <c r="CY360" s="167"/>
      <c r="CZ360" s="167"/>
      <c r="DA360" s="167"/>
      <c r="DB360" s="167"/>
      <c r="DC360" s="167"/>
      <c r="DD360" s="167"/>
      <c r="DE360" s="8"/>
    </row>
    <row r="361" spans="1:109" x14ac:dyDescent="0.2">
      <c r="A361" s="7" t="str">
        <f t="shared" si="5"/>
        <v>EWGgL_gg_QU_22</v>
      </c>
      <c r="B361" s="5" t="s">
        <v>3802</v>
      </c>
      <c r="C361" s="5" t="s">
        <v>646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8">
        <v>1359.5615527182727</v>
      </c>
      <c r="CS361" s="8">
        <v>1360.7462797146175</v>
      </c>
      <c r="CT361" s="8">
        <v>1402.9609256892638</v>
      </c>
      <c r="CU361" s="8">
        <v>1437.6704906319646</v>
      </c>
      <c r="CV361" s="8">
        <v>1461.8276929698704</v>
      </c>
      <c r="CW361" s="21">
        <v>1453.0557351371181</v>
      </c>
      <c r="CX361" s="165"/>
      <c r="CY361" s="167"/>
      <c r="CZ361" s="167"/>
      <c r="DA361" s="167"/>
      <c r="DB361" s="167"/>
      <c r="DC361" s="167"/>
      <c r="DD361" s="167"/>
      <c r="DE361" s="8"/>
    </row>
    <row r="362" spans="1:109" x14ac:dyDescent="0.2">
      <c r="A362" s="7" t="str">
        <f t="shared" si="5"/>
        <v>EWGgL_gg_QU_23</v>
      </c>
      <c r="B362" s="5" t="s">
        <v>3802</v>
      </c>
      <c r="C362" s="5" t="s">
        <v>646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8">
        <v>891.47607779320458</v>
      </c>
      <c r="CS362" s="8">
        <v>894.61835652016134</v>
      </c>
      <c r="CT362" s="8">
        <v>916.08403341856183</v>
      </c>
      <c r="CU362" s="8">
        <v>952.56537684908415</v>
      </c>
      <c r="CV362" s="8">
        <v>1001.8387534242744</v>
      </c>
      <c r="CW362" s="21">
        <v>1062.6423191367314</v>
      </c>
      <c r="CX362" s="165"/>
      <c r="CY362" s="167"/>
      <c r="CZ362" s="167"/>
      <c r="DA362" s="167"/>
      <c r="DB362" s="167"/>
      <c r="DC362" s="167"/>
      <c r="DD362" s="167"/>
      <c r="DE362" s="8"/>
    </row>
    <row r="363" spans="1:109" x14ac:dyDescent="0.2">
      <c r="A363" s="7" t="str">
        <f t="shared" si="5"/>
        <v>EWGgL_gg_QU_24</v>
      </c>
      <c r="B363" s="5" t="s">
        <v>3802</v>
      </c>
      <c r="C363" s="5" t="s">
        <v>646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8">
        <v>1510.2894560287539</v>
      </c>
      <c r="CS363" s="8">
        <v>1480.2870309459802</v>
      </c>
      <c r="CT363" s="8">
        <v>1500.7996701033117</v>
      </c>
      <c r="CU363" s="8">
        <v>1558.2324788398664</v>
      </c>
      <c r="CV363" s="8">
        <v>1640.6121744812917</v>
      </c>
      <c r="CW363" s="21">
        <v>1622.9834335511014</v>
      </c>
      <c r="CX363" s="165"/>
      <c r="CY363" s="167"/>
      <c r="CZ363" s="167"/>
      <c r="DA363" s="167"/>
      <c r="DB363" s="167"/>
      <c r="DC363" s="167"/>
      <c r="DD363" s="167"/>
      <c r="DE363" s="8"/>
    </row>
    <row r="364" spans="1:109" x14ac:dyDescent="0.2">
      <c r="A364" s="7" t="str">
        <f t="shared" si="5"/>
        <v>EWGgL_gg_QU_25</v>
      </c>
      <c r="B364" s="5" t="s">
        <v>3802</v>
      </c>
      <c r="C364" s="5" t="s">
        <v>646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8">
        <v>908.18289847744245</v>
      </c>
      <c r="CS364" s="8">
        <v>931.12995433365916</v>
      </c>
      <c r="CT364" s="8">
        <v>950.21296018293197</v>
      </c>
      <c r="CU364" s="8">
        <v>981.27538902211779</v>
      </c>
      <c r="CV364" s="8">
        <v>981.40961928667991</v>
      </c>
      <c r="CW364" s="21">
        <v>982.42632027297589</v>
      </c>
      <c r="CX364" s="165"/>
      <c r="CY364" s="167"/>
      <c r="CZ364" s="167"/>
      <c r="DA364" s="167"/>
      <c r="DB364" s="167"/>
      <c r="DC364" s="167"/>
      <c r="DD364" s="167"/>
      <c r="DE364" s="8"/>
    </row>
    <row r="365" spans="1:109" x14ac:dyDescent="0.2">
      <c r="A365" s="7" t="str">
        <f t="shared" si="5"/>
        <v>EWGgL_gg_QU_26</v>
      </c>
      <c r="B365" s="5" t="s">
        <v>3802</v>
      </c>
      <c r="C365" s="5" t="s">
        <v>646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8">
        <v>323.04898121817638</v>
      </c>
      <c r="CS365" s="8">
        <v>328.51847437798409</v>
      </c>
      <c r="CT365" s="8">
        <v>340.48964186669934</v>
      </c>
      <c r="CU365" s="8">
        <v>381.3151143676584</v>
      </c>
      <c r="CV365" s="8">
        <v>401.92740791495208</v>
      </c>
      <c r="CW365" s="21">
        <v>425.557636647565</v>
      </c>
      <c r="CX365" s="165"/>
      <c r="CY365" s="167"/>
      <c r="CZ365" s="167"/>
      <c r="DA365" s="167"/>
      <c r="DB365" s="167"/>
      <c r="DC365" s="167"/>
      <c r="DD365" s="167"/>
      <c r="DE365" s="8"/>
    </row>
    <row r="366" spans="1:109" x14ac:dyDescent="0.2">
      <c r="A366" s="7" t="str">
        <f t="shared" si="5"/>
        <v>EWGtL_gg_QU_1</v>
      </c>
      <c r="B366" s="5" t="s">
        <v>3803</v>
      </c>
      <c r="C366" s="5" t="s">
        <v>646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8">
        <v>601.95211127227049</v>
      </c>
      <c r="CS366" s="8">
        <v>601.78627665532451</v>
      </c>
      <c r="CT366" s="8">
        <v>605.80969350622024</v>
      </c>
      <c r="CU366" s="8">
        <v>608.31787610358322</v>
      </c>
      <c r="CV366" s="8">
        <v>612.38724340231204</v>
      </c>
      <c r="CW366" s="21">
        <v>620.60558020017413</v>
      </c>
      <c r="CX366" s="165"/>
      <c r="CY366" s="167"/>
      <c r="CZ366" s="167"/>
      <c r="DA366" s="167"/>
      <c r="DB366" s="167"/>
      <c r="DC366" s="167"/>
      <c r="DD366" s="167"/>
      <c r="DE366" s="8"/>
    </row>
    <row r="367" spans="1:109" x14ac:dyDescent="0.2">
      <c r="A367" s="7" t="str">
        <f t="shared" si="5"/>
        <v>EWGtL_gg_QU_2</v>
      </c>
      <c r="B367" s="5" t="s">
        <v>3803</v>
      </c>
      <c r="C367" s="5" t="s">
        <v>646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8">
        <v>454.83353978807395</v>
      </c>
      <c r="CS367" s="8">
        <v>446.58208608533977</v>
      </c>
      <c r="CT367" s="8">
        <v>440.18425038068227</v>
      </c>
      <c r="CU367" s="8">
        <v>441.39533624449217</v>
      </c>
      <c r="CV367" s="8">
        <v>444.0627251195171</v>
      </c>
      <c r="CW367" s="21">
        <v>454.85336599408936</v>
      </c>
      <c r="CX367" s="165"/>
      <c r="CY367" s="167"/>
      <c r="CZ367" s="167"/>
      <c r="DA367" s="167"/>
      <c r="DB367" s="167"/>
      <c r="DC367" s="167"/>
      <c r="DD367" s="167"/>
      <c r="DE367" s="8"/>
    </row>
    <row r="368" spans="1:109" x14ac:dyDescent="0.2">
      <c r="A368" s="7" t="str">
        <f t="shared" si="5"/>
        <v>EWGtL_gg_QU_3</v>
      </c>
      <c r="B368" s="5" t="s">
        <v>3803</v>
      </c>
      <c r="C368" s="5" t="s">
        <v>646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8">
        <v>571.39693683563576</v>
      </c>
      <c r="CS368" s="8">
        <v>573.27786670194405</v>
      </c>
      <c r="CT368" s="8">
        <v>585.13103874346928</v>
      </c>
      <c r="CU368" s="8">
        <v>591.58124668342668</v>
      </c>
      <c r="CV368" s="8">
        <v>600.59773326113861</v>
      </c>
      <c r="CW368" s="21">
        <v>604.38741450456973</v>
      </c>
      <c r="CX368" s="165"/>
      <c r="CY368" s="167"/>
      <c r="CZ368" s="167"/>
      <c r="DA368" s="167"/>
      <c r="DB368" s="167"/>
      <c r="DC368" s="167"/>
      <c r="DD368" s="167"/>
      <c r="DE368" s="8"/>
    </row>
    <row r="369" spans="1:109" x14ac:dyDescent="0.2">
      <c r="A369" s="7" t="str">
        <f t="shared" si="5"/>
        <v>EWGtL_gg_QU_4</v>
      </c>
      <c r="B369" s="5" t="s">
        <v>3803</v>
      </c>
      <c r="C369" s="5" t="s">
        <v>646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8">
        <v>515.92478890488781</v>
      </c>
      <c r="CS369" s="8">
        <v>510.06878559072442</v>
      </c>
      <c r="CT369" s="8">
        <v>517.3597606227936</v>
      </c>
      <c r="CU369" s="8">
        <v>534.1303024025492</v>
      </c>
      <c r="CV369" s="8">
        <v>550.10386322810575</v>
      </c>
      <c r="CW369" s="21">
        <v>566.80619675620653</v>
      </c>
      <c r="CX369" s="165"/>
      <c r="CY369" s="167"/>
      <c r="CZ369" s="167"/>
      <c r="DA369" s="167"/>
      <c r="DB369" s="167"/>
      <c r="DC369" s="167"/>
      <c r="DD369" s="167"/>
      <c r="DE369" s="8"/>
    </row>
    <row r="370" spans="1:109" x14ac:dyDescent="0.2">
      <c r="A370" s="7" t="str">
        <f t="shared" si="5"/>
        <v>EWGtL_gg_QU_5</v>
      </c>
      <c r="B370" s="5" t="s">
        <v>3803</v>
      </c>
      <c r="C370" s="5" t="s">
        <v>646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8">
        <v>604.95638572739233</v>
      </c>
      <c r="CS370" s="8">
        <v>629.67355274684905</v>
      </c>
      <c r="CT370" s="8">
        <v>658.82239741021829</v>
      </c>
      <c r="CU370" s="8">
        <v>681.66381729673276</v>
      </c>
      <c r="CV370" s="8">
        <v>683.03935302817865</v>
      </c>
      <c r="CW370" s="21">
        <v>665.26501906598946</v>
      </c>
      <c r="CX370" s="165"/>
      <c r="CY370" s="167"/>
      <c r="CZ370" s="167"/>
      <c r="DA370" s="167"/>
      <c r="DB370" s="167"/>
      <c r="DC370" s="167"/>
      <c r="DD370" s="167"/>
      <c r="DE370" s="8"/>
    </row>
    <row r="371" spans="1:109" x14ac:dyDescent="0.2">
      <c r="A371" s="7" t="str">
        <f t="shared" si="5"/>
        <v>EWGtL_gg_QU_6</v>
      </c>
      <c r="B371" s="5" t="s">
        <v>3803</v>
      </c>
      <c r="C371" s="5" t="s">
        <v>646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8">
        <v>681.4110449295664</v>
      </c>
      <c r="CS371" s="8">
        <v>689.01982309455525</v>
      </c>
      <c r="CT371" s="8">
        <v>701.21815886458455</v>
      </c>
      <c r="CU371" s="8">
        <v>722.15048374619312</v>
      </c>
      <c r="CV371" s="8">
        <v>727.97429101130581</v>
      </c>
      <c r="CW371" s="21">
        <v>734.73176100586693</v>
      </c>
      <c r="CX371" s="165"/>
      <c r="CY371" s="167"/>
      <c r="CZ371" s="167"/>
      <c r="DA371" s="167"/>
      <c r="DB371" s="167"/>
      <c r="DC371" s="167"/>
      <c r="DD371" s="167"/>
      <c r="DE371" s="8"/>
    </row>
    <row r="372" spans="1:109" x14ac:dyDescent="0.2">
      <c r="A372" s="7" t="str">
        <f t="shared" si="5"/>
        <v>EWGtL_gg_QU_7</v>
      </c>
      <c r="B372" s="5" t="s">
        <v>3803</v>
      </c>
      <c r="C372" s="5" t="s">
        <v>646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8">
        <v>545.83471039984499</v>
      </c>
      <c r="CS372" s="8">
        <v>553.22625472394611</v>
      </c>
      <c r="CT372" s="8">
        <v>571.23814253020225</v>
      </c>
      <c r="CU372" s="8">
        <v>586.86816323822234</v>
      </c>
      <c r="CV372" s="8">
        <v>599.30455945153392</v>
      </c>
      <c r="CW372" s="21">
        <v>612.85463357536889</v>
      </c>
      <c r="CX372" s="165"/>
      <c r="CY372" s="167"/>
      <c r="CZ372" s="167"/>
      <c r="DA372" s="167"/>
      <c r="DB372" s="167"/>
      <c r="DC372" s="167"/>
      <c r="DD372" s="167"/>
      <c r="DE372" s="8"/>
    </row>
    <row r="373" spans="1:109" x14ac:dyDescent="0.2">
      <c r="A373" s="7" t="str">
        <f t="shared" si="5"/>
        <v>EWGtL_gg_QU_8</v>
      </c>
      <c r="B373" s="5" t="s">
        <v>3803</v>
      </c>
      <c r="C373" s="5" t="s">
        <v>646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8">
        <v>653.53680341922745</v>
      </c>
      <c r="CS373" s="8">
        <v>644.9037584713783</v>
      </c>
      <c r="CT373" s="8">
        <v>670.02640282511254</v>
      </c>
      <c r="CU373" s="8">
        <v>678.04888075100189</v>
      </c>
      <c r="CV373" s="8">
        <v>679.04701269478426</v>
      </c>
      <c r="CW373" s="21">
        <v>671.26175131382809</v>
      </c>
      <c r="CX373" s="165"/>
      <c r="CY373" s="167"/>
      <c r="CZ373" s="167"/>
      <c r="DA373" s="167"/>
      <c r="DB373" s="167"/>
      <c r="DC373" s="167"/>
      <c r="DD373" s="167"/>
      <c r="DE373" s="8"/>
    </row>
    <row r="374" spans="1:109" x14ac:dyDescent="0.2">
      <c r="A374" s="7" t="str">
        <f t="shared" si="5"/>
        <v>EWGtL_gg_QU_9</v>
      </c>
      <c r="B374" s="5" t="s">
        <v>3803</v>
      </c>
      <c r="C374" s="5" t="s">
        <v>646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8">
        <v>645.79129226892474</v>
      </c>
      <c r="CS374" s="8">
        <v>649.59863531018061</v>
      </c>
      <c r="CT374" s="8">
        <v>663.22835330545149</v>
      </c>
      <c r="CU374" s="8">
        <v>677.43427903357178</v>
      </c>
      <c r="CV374" s="8">
        <v>684.64981146338232</v>
      </c>
      <c r="CW374" s="21">
        <v>685.69693815663493</v>
      </c>
      <c r="CX374" s="165"/>
      <c r="CY374" s="167"/>
      <c r="CZ374" s="167"/>
      <c r="DA374" s="167"/>
      <c r="DB374" s="167"/>
      <c r="DC374" s="167"/>
      <c r="DD374" s="167"/>
      <c r="DE374" s="8"/>
    </row>
    <row r="375" spans="1:109" x14ac:dyDescent="0.2">
      <c r="A375" s="7" t="str">
        <f t="shared" si="5"/>
        <v>EWGtL_gg_QU_10</v>
      </c>
      <c r="B375" s="5" t="s">
        <v>3803</v>
      </c>
      <c r="C375" s="5" t="s">
        <v>646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8">
        <v>956.7486464173154</v>
      </c>
      <c r="CS375" s="8">
        <v>951.75073322626793</v>
      </c>
      <c r="CT375" s="8">
        <v>970.62800871805405</v>
      </c>
      <c r="CU375" s="8">
        <v>983.53161550865445</v>
      </c>
      <c r="CV375" s="8">
        <v>1012.1764974827689</v>
      </c>
      <c r="CW375" s="21">
        <v>1041.3472039339567</v>
      </c>
      <c r="CX375" s="165"/>
      <c r="CY375" s="167"/>
      <c r="CZ375" s="167"/>
      <c r="DA375" s="167"/>
      <c r="DB375" s="167"/>
      <c r="DC375" s="167"/>
      <c r="DD375" s="167"/>
      <c r="DE375" s="8"/>
    </row>
    <row r="376" spans="1:109" x14ac:dyDescent="0.2">
      <c r="A376" s="7" t="str">
        <f t="shared" si="5"/>
        <v>EWGtL_gg_QU_11</v>
      </c>
      <c r="B376" s="5" t="s">
        <v>3803</v>
      </c>
      <c r="C376" s="5" t="s">
        <v>646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8">
        <v>489.95000115221075</v>
      </c>
      <c r="CS376" s="8">
        <v>489.85111323617025</v>
      </c>
      <c r="CT376" s="8">
        <v>494.86317103337768</v>
      </c>
      <c r="CU376" s="8">
        <v>506.01616527805089</v>
      </c>
      <c r="CV376" s="8">
        <v>515.18671816886626</v>
      </c>
      <c r="CW376" s="21">
        <v>535.07067985645267</v>
      </c>
      <c r="CX376" s="165"/>
      <c r="CY376" s="167"/>
      <c r="CZ376" s="167"/>
      <c r="DA376" s="167"/>
      <c r="DB376" s="167"/>
      <c r="DC376" s="167"/>
      <c r="DD376" s="167"/>
      <c r="DE376" s="8"/>
    </row>
    <row r="377" spans="1:109" x14ac:dyDescent="0.2">
      <c r="A377" s="7" t="str">
        <f t="shared" si="5"/>
        <v>EWGtL_gg_QU_12</v>
      </c>
      <c r="B377" s="5" t="s">
        <v>3803</v>
      </c>
      <c r="C377" s="5" t="s">
        <v>646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8">
        <v>490.56392253808946</v>
      </c>
      <c r="CS377" s="8">
        <v>482.07214597658304</v>
      </c>
      <c r="CT377" s="8">
        <v>486.86443962113236</v>
      </c>
      <c r="CU377" s="8">
        <v>496.94858973133142</v>
      </c>
      <c r="CV377" s="8">
        <v>510.95779832296188</v>
      </c>
      <c r="CW377" s="21">
        <v>508.82855711487463</v>
      </c>
      <c r="CX377" s="165"/>
      <c r="CY377" s="167"/>
      <c r="CZ377" s="167"/>
      <c r="DA377" s="167"/>
      <c r="DB377" s="167"/>
      <c r="DC377" s="167"/>
      <c r="DD377" s="167"/>
      <c r="DE377" s="8"/>
    </row>
    <row r="378" spans="1:109" x14ac:dyDescent="0.2">
      <c r="A378" s="7" t="str">
        <f t="shared" si="5"/>
        <v>EWGtL_gg_QU_13</v>
      </c>
      <c r="B378" s="5" t="s">
        <v>3803</v>
      </c>
      <c r="C378" s="5" t="s">
        <v>646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8">
        <v>382.7681082350195</v>
      </c>
      <c r="CS378" s="8">
        <v>381.00928734922246</v>
      </c>
      <c r="CT378" s="8">
        <v>384.89082233669552</v>
      </c>
      <c r="CU378" s="8">
        <v>393.02544755822981</v>
      </c>
      <c r="CV378" s="8">
        <v>390.5758254754046</v>
      </c>
      <c r="CW378" s="21">
        <v>384.85717444947522</v>
      </c>
      <c r="CX378" s="165"/>
      <c r="CY378" s="167"/>
      <c r="CZ378" s="167"/>
      <c r="DA378" s="167"/>
      <c r="DB378" s="167"/>
      <c r="DC378" s="167"/>
      <c r="DD378" s="167"/>
      <c r="DE378" s="8"/>
    </row>
    <row r="379" spans="1:109" x14ac:dyDescent="0.2">
      <c r="A379" s="7" t="str">
        <f t="shared" si="5"/>
        <v>EWGtL_gg_QU_14</v>
      </c>
      <c r="B379" s="5" t="s">
        <v>3803</v>
      </c>
      <c r="C379" s="5" t="s">
        <v>646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8">
        <v>631.56361026617867</v>
      </c>
      <c r="CS379" s="8">
        <v>637.41325731183895</v>
      </c>
      <c r="CT379" s="8">
        <v>675.95763999700466</v>
      </c>
      <c r="CU379" s="8">
        <v>696.75854740469629</v>
      </c>
      <c r="CV379" s="8">
        <v>703.79524971470983</v>
      </c>
      <c r="CW379" s="21">
        <v>691.65667745050121</v>
      </c>
      <c r="CX379" s="165"/>
      <c r="CY379" s="167"/>
      <c r="CZ379" s="167"/>
      <c r="DA379" s="167"/>
      <c r="DB379" s="167"/>
      <c r="DC379" s="167"/>
      <c r="DD379" s="167"/>
      <c r="DE379" s="8"/>
    </row>
    <row r="380" spans="1:109" x14ac:dyDescent="0.2">
      <c r="A380" s="7" t="str">
        <f t="shared" si="5"/>
        <v>EWGtL_gg_QU_15</v>
      </c>
      <c r="B380" s="5" t="s">
        <v>3803</v>
      </c>
      <c r="C380" s="5" t="s">
        <v>646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8">
        <v>740.26200621423334</v>
      </c>
      <c r="CS380" s="8">
        <v>748.6823550405046</v>
      </c>
      <c r="CT380" s="8">
        <v>752.04206816884755</v>
      </c>
      <c r="CU380" s="8">
        <v>774.28768991389768</v>
      </c>
      <c r="CV380" s="8">
        <v>792.30505663919439</v>
      </c>
      <c r="CW380" s="21">
        <v>800.5678939489776</v>
      </c>
      <c r="CX380" s="165"/>
      <c r="CY380" s="167"/>
      <c r="CZ380" s="167"/>
      <c r="DA380" s="167"/>
      <c r="DB380" s="167"/>
      <c r="DC380" s="167"/>
      <c r="DD380" s="167"/>
      <c r="DE380" s="8"/>
    </row>
    <row r="381" spans="1:109" x14ac:dyDescent="0.2">
      <c r="A381" s="7" t="str">
        <f t="shared" si="5"/>
        <v>EWGtL_gg_QU_16</v>
      </c>
      <c r="B381" s="5" t="s">
        <v>3803</v>
      </c>
      <c r="C381" s="5" t="s">
        <v>646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8">
        <v>1172.7548119384185</v>
      </c>
      <c r="CS381" s="8">
        <v>1174.4864405442577</v>
      </c>
      <c r="CT381" s="8">
        <v>1207.4320286661896</v>
      </c>
      <c r="CU381" s="8">
        <v>1224.9563367411665</v>
      </c>
      <c r="CV381" s="8">
        <v>1247.0049863492598</v>
      </c>
      <c r="CW381" s="21">
        <v>1294.1599124012628</v>
      </c>
      <c r="CX381" s="165"/>
      <c r="CY381" s="167"/>
      <c r="CZ381" s="167"/>
      <c r="DA381" s="167"/>
      <c r="DB381" s="167"/>
      <c r="DC381" s="167"/>
      <c r="DD381" s="167"/>
      <c r="DE381" s="8"/>
    </row>
    <row r="382" spans="1:109" x14ac:dyDescent="0.2">
      <c r="A382" s="7" t="str">
        <f t="shared" si="5"/>
        <v>EWGtL_gg_QU_17</v>
      </c>
      <c r="B382" s="5" t="s">
        <v>3803</v>
      </c>
      <c r="C382" s="5" t="s">
        <v>646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8">
        <v>759.87343551439733</v>
      </c>
      <c r="CS382" s="8">
        <v>768.52697417308934</v>
      </c>
      <c r="CT382" s="8">
        <v>787.04418251379627</v>
      </c>
      <c r="CU382" s="8">
        <v>804.35577204947788</v>
      </c>
      <c r="CV382" s="8">
        <v>813.58922653782281</v>
      </c>
      <c r="CW382" s="21">
        <v>831.36929788444377</v>
      </c>
      <c r="CX382" s="165"/>
      <c r="CY382" s="167"/>
      <c r="CZ382" s="167"/>
      <c r="DA382" s="167"/>
      <c r="DB382" s="167"/>
      <c r="DC382" s="167"/>
      <c r="DD382" s="167"/>
      <c r="DE382" s="8"/>
    </row>
    <row r="383" spans="1:109" x14ac:dyDescent="0.2">
      <c r="A383" s="7" t="str">
        <f t="shared" si="5"/>
        <v>EWGtL_gg_QU_18</v>
      </c>
      <c r="B383" s="5" t="s">
        <v>3803</v>
      </c>
      <c r="C383" s="5" t="s">
        <v>646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8">
        <v>476.05182843376082</v>
      </c>
      <c r="CS383" s="8">
        <v>474.68255716103289</v>
      </c>
      <c r="CT383" s="8">
        <v>473.17884936554498</v>
      </c>
      <c r="CU383" s="8">
        <v>477.717185099684</v>
      </c>
      <c r="CV383" s="8">
        <v>488.04148218485176</v>
      </c>
      <c r="CW383" s="21">
        <v>504.68250864764599</v>
      </c>
      <c r="CX383" s="165"/>
      <c r="CY383" s="167"/>
      <c r="CZ383" s="167"/>
      <c r="DA383" s="167"/>
      <c r="DB383" s="167"/>
      <c r="DC383" s="167"/>
      <c r="DD383" s="167"/>
      <c r="DE383" s="8"/>
    </row>
    <row r="384" spans="1:109" x14ac:dyDescent="0.2">
      <c r="A384" s="7" t="str">
        <f t="shared" si="5"/>
        <v>EWGtL_gg_QU_19</v>
      </c>
      <c r="B384" s="5" t="s">
        <v>3803</v>
      </c>
      <c r="C384" s="5" t="s">
        <v>646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8">
        <v>544.77476311881844</v>
      </c>
      <c r="CS384" s="8">
        <v>553.42605234758958</v>
      </c>
      <c r="CT384" s="8">
        <v>567.4857325264021</v>
      </c>
      <c r="CU384" s="8">
        <v>576.49414937395488</v>
      </c>
      <c r="CV384" s="8">
        <v>584.02175696803522</v>
      </c>
      <c r="CW384" s="21">
        <v>591.34247157582411</v>
      </c>
      <c r="CX384" s="165"/>
      <c r="CY384" s="167"/>
      <c r="CZ384" s="167"/>
      <c r="DA384" s="167"/>
      <c r="DB384" s="167"/>
      <c r="DC384" s="167"/>
      <c r="DD384" s="167"/>
      <c r="DE384" s="8"/>
    </row>
    <row r="385" spans="1:109" x14ac:dyDescent="0.2">
      <c r="A385" s="7" t="str">
        <f t="shared" si="5"/>
        <v>EWGtL_gg_QU_20</v>
      </c>
      <c r="B385" s="5" t="s">
        <v>3803</v>
      </c>
      <c r="C385" s="5" t="s">
        <v>646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8">
        <v>842.42379680591227</v>
      </c>
      <c r="CS385" s="8">
        <v>854.78512323420819</v>
      </c>
      <c r="CT385" s="8">
        <v>871.15849094996463</v>
      </c>
      <c r="CU385" s="8">
        <v>884.80627915394541</v>
      </c>
      <c r="CV385" s="8">
        <v>893.52821385582001</v>
      </c>
      <c r="CW385" s="21">
        <v>903.9562528782493</v>
      </c>
      <c r="CX385" s="165"/>
      <c r="CY385" s="167"/>
      <c r="CZ385" s="167"/>
      <c r="DA385" s="167"/>
      <c r="DB385" s="167"/>
      <c r="DC385" s="167"/>
      <c r="DD385" s="167"/>
      <c r="DE385" s="8"/>
    </row>
    <row r="386" spans="1:109" x14ac:dyDescent="0.2">
      <c r="A386" s="7" t="str">
        <f t="shared" ref="A386:A449" si="6">CONCATENATE(B386,"_",C386,"_",D386)</f>
        <v>EWGtL_gg_QU_21</v>
      </c>
      <c r="B386" s="5" t="s">
        <v>3803</v>
      </c>
      <c r="C386" s="5" t="s">
        <v>646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8">
        <v>607.79073847569191</v>
      </c>
      <c r="CS386" s="8">
        <v>606.26718620585314</v>
      </c>
      <c r="CT386" s="8">
        <v>598.07569382389704</v>
      </c>
      <c r="CU386" s="8">
        <v>580.25199373726946</v>
      </c>
      <c r="CV386" s="8">
        <v>578.02983823302156</v>
      </c>
      <c r="CW386" s="21">
        <v>597.2474324714517</v>
      </c>
      <c r="CX386" s="165"/>
      <c r="CY386" s="167"/>
      <c r="CZ386" s="167"/>
      <c r="DA386" s="167"/>
      <c r="DB386" s="167"/>
      <c r="DC386" s="167"/>
      <c r="DD386" s="167"/>
      <c r="DE386" s="8"/>
    </row>
    <row r="387" spans="1:109" x14ac:dyDescent="0.2">
      <c r="A387" s="7" t="str">
        <f t="shared" si="6"/>
        <v>EWGtL_gg_QU_22</v>
      </c>
      <c r="B387" s="5" t="s">
        <v>3803</v>
      </c>
      <c r="C387" s="5" t="s">
        <v>646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8">
        <v>982.11937888785121</v>
      </c>
      <c r="CS387" s="8">
        <v>976.32029740725466</v>
      </c>
      <c r="CT387" s="8">
        <v>993.36772810622517</v>
      </c>
      <c r="CU387" s="8">
        <v>1002.9990259772059</v>
      </c>
      <c r="CV387" s="8">
        <v>1012.6070036685893</v>
      </c>
      <c r="CW387" s="21">
        <v>1009.89537321788</v>
      </c>
      <c r="CX387" s="165"/>
      <c r="CY387" s="167"/>
      <c r="CZ387" s="167"/>
      <c r="DA387" s="167"/>
      <c r="DB387" s="167"/>
      <c r="DC387" s="167"/>
      <c r="DD387" s="167"/>
      <c r="DE387" s="8"/>
    </row>
    <row r="388" spans="1:109" x14ac:dyDescent="0.2">
      <c r="A388" s="7" t="str">
        <f t="shared" si="6"/>
        <v>EWGtL_gg_QU_23</v>
      </c>
      <c r="B388" s="5" t="s">
        <v>3803</v>
      </c>
      <c r="C388" s="5" t="s">
        <v>646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8">
        <v>812.95275479094141</v>
      </c>
      <c r="CS388" s="8">
        <v>811.83616008854563</v>
      </c>
      <c r="CT388" s="8">
        <v>818.26151583255887</v>
      </c>
      <c r="CU388" s="8">
        <v>831.40170430847718</v>
      </c>
      <c r="CV388" s="8">
        <v>859.42430500226772</v>
      </c>
      <c r="CW388" s="21">
        <v>905.97090393412498</v>
      </c>
      <c r="CX388" s="165"/>
      <c r="CY388" s="167"/>
      <c r="CZ388" s="167"/>
      <c r="DA388" s="167"/>
      <c r="DB388" s="167"/>
      <c r="DC388" s="167"/>
      <c r="DD388" s="167"/>
      <c r="DE388" s="8"/>
    </row>
    <row r="389" spans="1:109" x14ac:dyDescent="0.2">
      <c r="A389" s="7" t="str">
        <f t="shared" si="6"/>
        <v>EWGtL_gg_QU_24</v>
      </c>
      <c r="B389" s="5" t="s">
        <v>3803</v>
      </c>
      <c r="C389" s="5" t="s">
        <v>646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8">
        <v>1244.4677699251099</v>
      </c>
      <c r="CS389" s="8">
        <v>1209.9809232769044</v>
      </c>
      <c r="CT389" s="8">
        <v>1204.8309506184726</v>
      </c>
      <c r="CU389" s="8">
        <v>1221.5701047431714</v>
      </c>
      <c r="CV389" s="8">
        <v>1269.0684078838901</v>
      </c>
      <c r="CW389" s="21">
        <v>1260.7822844495547</v>
      </c>
      <c r="CX389" s="165"/>
      <c r="CY389" s="167"/>
      <c r="CZ389" s="167"/>
      <c r="DA389" s="167"/>
      <c r="DB389" s="167"/>
      <c r="DC389" s="167"/>
      <c r="DD389" s="167"/>
      <c r="DE389" s="8"/>
    </row>
    <row r="390" spans="1:109" x14ac:dyDescent="0.2">
      <c r="A390" s="7" t="str">
        <f t="shared" si="6"/>
        <v>EWGtL_gg_QU_25</v>
      </c>
      <c r="B390" s="5" t="s">
        <v>3803</v>
      </c>
      <c r="C390" s="5" t="s">
        <v>646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8">
        <v>749.50080455967361</v>
      </c>
      <c r="CS390" s="8">
        <v>761.17203015719531</v>
      </c>
      <c r="CT390" s="8">
        <v>766.48646193032016</v>
      </c>
      <c r="CU390" s="8">
        <v>778.15836993171331</v>
      </c>
      <c r="CV390" s="8">
        <v>772.21348719427476</v>
      </c>
      <c r="CW390" s="21">
        <v>774.54873384167388</v>
      </c>
      <c r="CX390" s="165"/>
      <c r="CY390" s="167"/>
      <c r="CZ390" s="167"/>
      <c r="DA390" s="167"/>
      <c r="DB390" s="167"/>
      <c r="DC390" s="167"/>
      <c r="DD390" s="167"/>
      <c r="DE390" s="8"/>
    </row>
    <row r="391" spans="1:109" x14ac:dyDescent="0.2">
      <c r="A391" s="7" t="str">
        <f t="shared" si="6"/>
        <v>EWGtL_gg_QU_26</v>
      </c>
      <c r="B391" s="5" t="s">
        <v>3803</v>
      </c>
      <c r="C391" s="5" t="s">
        <v>646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8">
        <v>417.73297713415059</v>
      </c>
      <c r="CS391" s="8">
        <v>425.63900594202977</v>
      </c>
      <c r="CT391" s="8">
        <v>423.65804621574199</v>
      </c>
      <c r="CU391" s="8">
        <v>445.50809257677878</v>
      </c>
      <c r="CV391" s="8">
        <v>447.47500619724997</v>
      </c>
      <c r="CW391" s="21">
        <v>471.16307251744905</v>
      </c>
      <c r="CX391" s="165"/>
      <c r="CY391" s="167"/>
      <c r="CZ391" s="167"/>
      <c r="DA391" s="167"/>
      <c r="DB391" s="167"/>
      <c r="DC391" s="167"/>
      <c r="DD391" s="167"/>
      <c r="DE391" s="8"/>
    </row>
    <row r="392" spans="1:109" x14ac:dyDescent="0.2">
      <c r="A392" s="7" t="str">
        <f t="shared" si="6"/>
        <v>EWGmL_gg_QU_1</v>
      </c>
      <c r="B392" s="5" t="s">
        <v>3804</v>
      </c>
      <c r="C392" s="5" t="s">
        <v>646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8">
        <v>548.94861141034528</v>
      </c>
      <c r="CS392" s="8">
        <v>546.84023731053992</v>
      </c>
      <c r="CT392" s="8">
        <v>547.93829789851281</v>
      </c>
      <c r="CU392" s="8">
        <v>546.95860823916962</v>
      </c>
      <c r="CV392" s="8">
        <v>546.93031302403733</v>
      </c>
      <c r="CW392" s="21">
        <v>551.03123094807165</v>
      </c>
      <c r="CX392" s="165"/>
      <c r="CY392" s="167"/>
      <c r="CZ392" s="167"/>
      <c r="DA392" s="167"/>
      <c r="DB392" s="167"/>
      <c r="DC392" s="167"/>
      <c r="DD392" s="167"/>
      <c r="DE392" s="8"/>
    </row>
    <row r="393" spans="1:109" x14ac:dyDescent="0.2">
      <c r="A393" s="7" t="str">
        <f t="shared" si="6"/>
        <v>EWGmL_gg_QU_2</v>
      </c>
      <c r="B393" s="5" t="s">
        <v>3804</v>
      </c>
      <c r="C393" s="5" t="s">
        <v>646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8">
        <v>389.94819506489739</v>
      </c>
      <c r="CS393" s="8">
        <v>381.76466327384287</v>
      </c>
      <c r="CT393" s="8">
        <v>374.73143505156878</v>
      </c>
      <c r="CU393" s="8">
        <v>372.88425056548812</v>
      </c>
      <c r="CV393" s="8">
        <v>371.8679076979642</v>
      </c>
      <c r="CW393" s="21">
        <v>377.97771066253557</v>
      </c>
      <c r="CX393" s="165"/>
      <c r="CY393" s="167"/>
      <c r="CZ393" s="167"/>
      <c r="DA393" s="167"/>
      <c r="DB393" s="167"/>
      <c r="DC393" s="167"/>
      <c r="DD393" s="167"/>
      <c r="DE393" s="8"/>
    </row>
    <row r="394" spans="1:109" x14ac:dyDescent="0.2">
      <c r="A394" s="7" t="str">
        <f t="shared" si="6"/>
        <v>EWGmL_gg_QU_3</v>
      </c>
      <c r="B394" s="5" t="s">
        <v>3804</v>
      </c>
      <c r="C394" s="5" t="s">
        <v>646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8">
        <v>485.19528077848281</v>
      </c>
      <c r="CS394" s="8">
        <v>484.07275411589598</v>
      </c>
      <c r="CT394" s="8">
        <v>490.29483501972732</v>
      </c>
      <c r="CU394" s="8">
        <v>490.61977227369715</v>
      </c>
      <c r="CV394" s="8">
        <v>493.7661259899985</v>
      </c>
      <c r="CW394" s="21">
        <v>493.97182061374946</v>
      </c>
      <c r="CX394" s="165"/>
      <c r="CY394" s="167"/>
      <c r="CZ394" s="167"/>
      <c r="DA394" s="167"/>
      <c r="DB394" s="167"/>
      <c r="DC394" s="167"/>
      <c r="DD394" s="167"/>
      <c r="DE394" s="8"/>
    </row>
    <row r="395" spans="1:109" x14ac:dyDescent="0.2">
      <c r="A395" s="7" t="str">
        <f t="shared" si="6"/>
        <v>EWGmL_gg_QU_4</v>
      </c>
      <c r="B395" s="5" t="s">
        <v>3804</v>
      </c>
      <c r="C395" s="5" t="s">
        <v>646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8">
        <v>452.45675155759182</v>
      </c>
      <c r="CS395" s="8">
        <v>445.86043708506492</v>
      </c>
      <c r="CT395" s="8">
        <v>449.96057028100967</v>
      </c>
      <c r="CU395" s="8">
        <v>460.4480849089046</v>
      </c>
      <c r="CV395" s="8">
        <v>469.40520057167578</v>
      </c>
      <c r="CW395" s="21">
        <v>479.49812313095259</v>
      </c>
      <c r="CX395" s="165"/>
      <c r="CY395" s="167"/>
      <c r="CZ395" s="167"/>
      <c r="DA395" s="167"/>
      <c r="DB395" s="167"/>
      <c r="DC395" s="167"/>
      <c r="DD395" s="167"/>
      <c r="DE395" s="8"/>
    </row>
    <row r="396" spans="1:109" x14ac:dyDescent="0.2">
      <c r="A396" s="7" t="str">
        <f t="shared" si="6"/>
        <v>EWGmL_gg_QU_5</v>
      </c>
      <c r="B396" s="5" t="s">
        <v>3804</v>
      </c>
      <c r="C396" s="5" t="s">
        <v>646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8">
        <v>520.11470230889654</v>
      </c>
      <c r="CS396" s="8">
        <v>537.66537688911194</v>
      </c>
      <c r="CT396" s="8">
        <v>558.61173791486124</v>
      </c>
      <c r="CU396" s="8">
        <v>572.61313498610241</v>
      </c>
      <c r="CV396" s="8">
        <v>569.86826824793889</v>
      </c>
      <c r="CW396" s="21">
        <v>554.75902414436678</v>
      </c>
      <c r="CX396" s="165"/>
      <c r="CY396" s="167"/>
      <c r="CZ396" s="167"/>
      <c r="DA396" s="167"/>
      <c r="DB396" s="167"/>
      <c r="DC396" s="167"/>
      <c r="DD396" s="167"/>
      <c r="DE396" s="8"/>
    </row>
    <row r="397" spans="1:109" x14ac:dyDescent="0.2">
      <c r="A397" s="7" t="str">
        <f t="shared" si="6"/>
        <v>EWGmL_gg_QU_6</v>
      </c>
      <c r="B397" s="5" t="s">
        <v>3804</v>
      </c>
      <c r="C397" s="5" t="s">
        <v>646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8">
        <v>577.42707170190499</v>
      </c>
      <c r="CS397" s="8">
        <v>578.25401400839712</v>
      </c>
      <c r="CT397" s="8">
        <v>580.92226609714999</v>
      </c>
      <c r="CU397" s="8">
        <v>592.35259447438455</v>
      </c>
      <c r="CV397" s="8">
        <v>591.60533434536001</v>
      </c>
      <c r="CW397" s="21">
        <v>592.47583972584982</v>
      </c>
      <c r="CX397" s="165"/>
      <c r="CY397" s="167"/>
      <c r="CZ397" s="167"/>
      <c r="DA397" s="167"/>
      <c r="DB397" s="167"/>
      <c r="DC397" s="167"/>
      <c r="DD397" s="167"/>
      <c r="DE397" s="8"/>
    </row>
    <row r="398" spans="1:109" x14ac:dyDescent="0.2">
      <c r="A398" s="7" t="str">
        <f t="shared" si="6"/>
        <v>EWGmL_gg_QU_7</v>
      </c>
      <c r="B398" s="5" t="s">
        <v>3804</v>
      </c>
      <c r="C398" s="5" t="s">
        <v>646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8">
        <v>468.92963175189493</v>
      </c>
      <c r="CS398" s="8">
        <v>472.39627243855733</v>
      </c>
      <c r="CT398" s="8">
        <v>485.63020917253635</v>
      </c>
      <c r="CU398" s="8">
        <v>493.4812666509626</v>
      </c>
      <c r="CV398" s="8">
        <v>501.36454871332836</v>
      </c>
      <c r="CW398" s="21">
        <v>512.38697977190805</v>
      </c>
      <c r="CX398" s="165"/>
      <c r="CY398" s="167"/>
      <c r="CZ398" s="167"/>
      <c r="DA398" s="167"/>
      <c r="DB398" s="167"/>
      <c r="DC398" s="167"/>
      <c r="DD398" s="167"/>
      <c r="DE398" s="8"/>
    </row>
    <row r="399" spans="1:109" x14ac:dyDescent="0.2">
      <c r="A399" s="7" t="str">
        <f t="shared" si="6"/>
        <v>EWGmL_gg_QU_8</v>
      </c>
      <c r="B399" s="5" t="s">
        <v>3804</v>
      </c>
      <c r="C399" s="5" t="s">
        <v>646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8">
        <v>507.74070033804372</v>
      </c>
      <c r="CS399" s="8">
        <v>499.32309318395454</v>
      </c>
      <c r="CT399" s="8">
        <v>514.2868620263248</v>
      </c>
      <c r="CU399" s="8">
        <v>515.59420522403661</v>
      </c>
      <c r="CV399" s="8">
        <v>512.61854830083257</v>
      </c>
      <c r="CW399" s="21">
        <v>504.85281060541422</v>
      </c>
      <c r="CX399" s="165"/>
      <c r="CY399" s="167"/>
      <c r="CZ399" s="167"/>
      <c r="DA399" s="167"/>
      <c r="DB399" s="167"/>
      <c r="DC399" s="167"/>
      <c r="DD399" s="167"/>
      <c r="DE399" s="8"/>
    </row>
    <row r="400" spans="1:109" x14ac:dyDescent="0.2">
      <c r="A400" s="7" t="str">
        <f t="shared" si="6"/>
        <v>EWGmL_gg_QU_9</v>
      </c>
      <c r="B400" s="5" t="s">
        <v>3804</v>
      </c>
      <c r="C400" s="5" t="s">
        <v>646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8">
        <v>593.24704958512109</v>
      </c>
      <c r="CS400" s="8">
        <v>594.92609315602533</v>
      </c>
      <c r="CT400" s="8">
        <v>604.54333619964973</v>
      </c>
      <c r="CU400" s="8">
        <v>613.19328337506386</v>
      </c>
      <c r="CV400" s="8">
        <v>616.32871266276982</v>
      </c>
      <c r="CW400" s="21">
        <v>614.82104672047683</v>
      </c>
      <c r="CX400" s="165"/>
      <c r="CY400" s="167"/>
      <c r="CZ400" s="167"/>
      <c r="DA400" s="167"/>
      <c r="DB400" s="167"/>
      <c r="DC400" s="167"/>
      <c r="DD400" s="167"/>
      <c r="DE400" s="8"/>
    </row>
    <row r="401" spans="1:109" x14ac:dyDescent="0.2">
      <c r="A401" s="7" t="str">
        <f t="shared" si="6"/>
        <v>EWGmL_gg_QU_10</v>
      </c>
      <c r="B401" s="5" t="s">
        <v>3804</v>
      </c>
      <c r="C401" s="5" t="s">
        <v>646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8">
        <v>846.07453297756138</v>
      </c>
      <c r="CS401" s="8">
        <v>837.20174298662266</v>
      </c>
      <c r="CT401" s="8">
        <v>846.74968067457746</v>
      </c>
      <c r="CU401" s="8">
        <v>848.85295636751141</v>
      </c>
      <c r="CV401" s="8">
        <v>862.40765228734097</v>
      </c>
      <c r="CW401" s="21">
        <v>878.37640250239269</v>
      </c>
      <c r="CX401" s="165"/>
      <c r="CY401" s="167"/>
      <c r="CZ401" s="167"/>
      <c r="DA401" s="167"/>
      <c r="DB401" s="167"/>
      <c r="DC401" s="167"/>
      <c r="DD401" s="167"/>
      <c r="DE401" s="8"/>
    </row>
    <row r="402" spans="1:109" x14ac:dyDescent="0.2">
      <c r="A402" s="7" t="str">
        <f t="shared" si="6"/>
        <v>EWGmL_gg_QU_11</v>
      </c>
      <c r="B402" s="5" t="s">
        <v>3804</v>
      </c>
      <c r="C402" s="5" t="s">
        <v>646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8">
        <v>398.76495171510265</v>
      </c>
      <c r="CS402" s="8">
        <v>395.96106530479284</v>
      </c>
      <c r="CT402" s="8">
        <v>395.99353805798296</v>
      </c>
      <c r="CU402" s="8">
        <v>398.67589608316348</v>
      </c>
      <c r="CV402" s="8">
        <v>400.48309454603412</v>
      </c>
      <c r="CW402" s="21">
        <v>411.36069543229058</v>
      </c>
      <c r="CX402" s="165"/>
      <c r="CY402" s="167"/>
      <c r="CZ402" s="167"/>
      <c r="DA402" s="167"/>
      <c r="DB402" s="167"/>
      <c r="DC402" s="167"/>
      <c r="DD402" s="167"/>
      <c r="DE402" s="8"/>
    </row>
    <row r="403" spans="1:109" x14ac:dyDescent="0.2">
      <c r="A403" s="7" t="str">
        <f t="shared" si="6"/>
        <v>EWGmL_gg_QU_12</v>
      </c>
      <c r="B403" s="5" t="s">
        <v>3804</v>
      </c>
      <c r="C403" s="5" t="s">
        <v>646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8">
        <v>449.86747459352955</v>
      </c>
      <c r="CS403" s="8">
        <v>439.73106101945831</v>
      </c>
      <c r="CT403" s="8">
        <v>441.08140733738469</v>
      </c>
      <c r="CU403" s="8">
        <v>445.73793764699241</v>
      </c>
      <c r="CV403" s="8">
        <v>454.57119412121227</v>
      </c>
      <c r="CW403" s="21">
        <v>449.79163276061263</v>
      </c>
      <c r="CX403" s="165"/>
      <c r="CY403" s="167"/>
      <c r="CZ403" s="167"/>
      <c r="DA403" s="167"/>
      <c r="DB403" s="167"/>
      <c r="DC403" s="167"/>
      <c r="DD403" s="167"/>
      <c r="DE403" s="8"/>
    </row>
    <row r="404" spans="1:109" x14ac:dyDescent="0.2">
      <c r="A404" s="7" t="str">
        <f t="shared" si="6"/>
        <v>EWGmL_gg_QU_13</v>
      </c>
      <c r="B404" s="5" t="s">
        <v>3804</v>
      </c>
      <c r="C404" s="5" t="s">
        <v>646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8">
        <v>341.03434595123611</v>
      </c>
      <c r="CS404" s="8">
        <v>337.93816008467076</v>
      </c>
      <c r="CT404" s="8">
        <v>339.4607714217359</v>
      </c>
      <c r="CU404" s="8">
        <v>343.37917887245248</v>
      </c>
      <c r="CV404" s="8">
        <v>338.31816179506944</v>
      </c>
      <c r="CW404" s="21">
        <v>330.99784770373248</v>
      </c>
      <c r="CX404" s="165"/>
      <c r="CY404" s="167"/>
      <c r="CZ404" s="167"/>
      <c r="DA404" s="167"/>
      <c r="DB404" s="167"/>
      <c r="DC404" s="167"/>
      <c r="DD404" s="167"/>
      <c r="DE404" s="8"/>
    </row>
    <row r="405" spans="1:109" x14ac:dyDescent="0.2">
      <c r="A405" s="7" t="str">
        <f t="shared" si="6"/>
        <v>EWGmL_gg_QU_14</v>
      </c>
      <c r="B405" s="5" t="s">
        <v>3804</v>
      </c>
      <c r="C405" s="5" t="s">
        <v>646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8">
        <v>502.27252970251948</v>
      </c>
      <c r="CS405" s="8">
        <v>502.69219054085551</v>
      </c>
      <c r="CT405" s="8">
        <v>525.45391649650549</v>
      </c>
      <c r="CU405" s="8">
        <v>534.79369494138552</v>
      </c>
      <c r="CV405" s="8">
        <v>534.99827585068988</v>
      </c>
      <c r="CW405" s="21">
        <v>523.10093606854332</v>
      </c>
      <c r="CX405" s="165"/>
      <c r="CY405" s="167"/>
      <c r="CZ405" s="167"/>
      <c r="DA405" s="167"/>
      <c r="DB405" s="167"/>
      <c r="DC405" s="167"/>
      <c r="DD405" s="167"/>
      <c r="DE405" s="8"/>
    </row>
    <row r="406" spans="1:109" x14ac:dyDescent="0.2">
      <c r="A406" s="7" t="str">
        <f t="shared" si="6"/>
        <v>EWGmL_gg_QU_15</v>
      </c>
      <c r="B406" s="5" t="s">
        <v>3804</v>
      </c>
      <c r="C406" s="5" t="s">
        <v>646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8">
        <v>562.58833776632741</v>
      </c>
      <c r="CS406" s="8">
        <v>564.72454693843883</v>
      </c>
      <c r="CT406" s="8">
        <v>560.76282777398592</v>
      </c>
      <c r="CU406" s="8">
        <v>569.34056202814463</v>
      </c>
      <c r="CV406" s="8">
        <v>577.04529250495534</v>
      </c>
      <c r="CW406" s="21">
        <v>581.37436776277832</v>
      </c>
      <c r="CX406" s="165"/>
      <c r="CY406" s="167"/>
      <c r="CZ406" s="167"/>
      <c r="DA406" s="167"/>
      <c r="DB406" s="167"/>
      <c r="DC406" s="167"/>
      <c r="DD406" s="167"/>
      <c r="DE406" s="8"/>
    </row>
    <row r="407" spans="1:109" x14ac:dyDescent="0.2">
      <c r="A407" s="7" t="str">
        <f t="shared" si="6"/>
        <v>EWGmL_gg_QU_16</v>
      </c>
      <c r="B407" s="5" t="s">
        <v>3804</v>
      </c>
      <c r="C407" s="5" t="s">
        <v>646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8">
        <v>848.90545177005515</v>
      </c>
      <c r="CS407" s="8">
        <v>846.36904785437935</v>
      </c>
      <c r="CT407" s="8">
        <v>864.4508359406135</v>
      </c>
      <c r="CU407" s="8">
        <v>869.42143583615905</v>
      </c>
      <c r="CV407" s="8">
        <v>878.39299467015178</v>
      </c>
      <c r="CW407" s="21">
        <v>907.14302188394242</v>
      </c>
      <c r="CX407" s="165"/>
      <c r="CY407" s="167"/>
      <c r="CZ407" s="167"/>
      <c r="DA407" s="167"/>
      <c r="DB407" s="167"/>
      <c r="DC407" s="167"/>
      <c r="DD407" s="167"/>
      <c r="DE407" s="8"/>
    </row>
    <row r="408" spans="1:109" x14ac:dyDescent="0.2">
      <c r="A408" s="7" t="str">
        <f t="shared" si="6"/>
        <v>EWGmL_gg_QU_17</v>
      </c>
      <c r="B408" s="5" t="s">
        <v>3804</v>
      </c>
      <c r="C408" s="5" t="s">
        <v>646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8">
        <v>619.10506265985839</v>
      </c>
      <c r="CS408" s="8">
        <v>624.23365727733142</v>
      </c>
      <c r="CT408" s="8">
        <v>636.07720936914222</v>
      </c>
      <c r="CU408" s="8">
        <v>644.89409660218871</v>
      </c>
      <c r="CV408" s="8">
        <v>648.26531824024448</v>
      </c>
      <c r="CW408" s="21">
        <v>660.55434517232788</v>
      </c>
      <c r="CX408" s="165"/>
      <c r="CY408" s="167"/>
      <c r="CZ408" s="167"/>
      <c r="DA408" s="167"/>
      <c r="DB408" s="167"/>
      <c r="DC408" s="167"/>
      <c r="DD408" s="167"/>
      <c r="DE408" s="8"/>
    </row>
    <row r="409" spans="1:109" x14ac:dyDescent="0.2">
      <c r="A409" s="7" t="str">
        <f t="shared" si="6"/>
        <v>EWGmL_gg_QU_18</v>
      </c>
      <c r="B409" s="5" t="s">
        <v>3804</v>
      </c>
      <c r="C409" s="5" t="s">
        <v>646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8">
        <v>432.41792338916684</v>
      </c>
      <c r="CS409" s="8">
        <v>430.51289860182823</v>
      </c>
      <c r="CT409" s="8">
        <v>427.18630867174357</v>
      </c>
      <c r="CU409" s="8">
        <v>427.3553900121961</v>
      </c>
      <c r="CV409" s="8">
        <v>431.87166403467762</v>
      </c>
      <c r="CW409" s="21">
        <v>442.57378840493777</v>
      </c>
      <c r="CX409" s="165"/>
      <c r="CY409" s="167"/>
      <c r="CZ409" s="167"/>
      <c r="DA409" s="167"/>
      <c r="DB409" s="167"/>
      <c r="DC409" s="167"/>
      <c r="DD409" s="167"/>
      <c r="DE409" s="8"/>
    </row>
    <row r="410" spans="1:109" x14ac:dyDescent="0.2">
      <c r="A410" s="7" t="str">
        <f t="shared" si="6"/>
        <v>EWGmL_gg_QU_19</v>
      </c>
      <c r="B410" s="5" t="s">
        <v>3804</v>
      </c>
      <c r="C410" s="5" t="s">
        <v>646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8">
        <v>444.48622144073914</v>
      </c>
      <c r="CS410" s="8">
        <v>449.38614110215912</v>
      </c>
      <c r="CT410" s="8">
        <v>457.12363701767799</v>
      </c>
      <c r="CU410" s="8">
        <v>459.92893115715856</v>
      </c>
      <c r="CV410" s="8">
        <v>461.84427132825226</v>
      </c>
      <c r="CW410" s="21">
        <v>464.96180933432407</v>
      </c>
      <c r="CX410" s="165"/>
      <c r="CY410" s="167"/>
      <c r="CZ410" s="167"/>
      <c r="DA410" s="167"/>
      <c r="DB410" s="167"/>
      <c r="DC410" s="167"/>
      <c r="DD410" s="167"/>
      <c r="DE410" s="8"/>
    </row>
    <row r="411" spans="1:109" x14ac:dyDescent="0.2">
      <c r="A411" s="7" t="str">
        <f t="shared" si="6"/>
        <v>EWGmL_gg_QU_20</v>
      </c>
      <c r="B411" s="5" t="s">
        <v>3804</v>
      </c>
      <c r="C411" s="5" t="s">
        <v>646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8">
        <v>655.0224965751662</v>
      </c>
      <c r="CS411" s="8">
        <v>662.53838820114333</v>
      </c>
      <c r="CT411" s="8">
        <v>670.90321380508578</v>
      </c>
      <c r="CU411" s="8">
        <v>676.12497681561626</v>
      </c>
      <c r="CV411" s="8">
        <v>676.96949959460699</v>
      </c>
      <c r="CW411" s="21">
        <v>679.72914316850154</v>
      </c>
      <c r="CX411" s="165"/>
      <c r="CY411" s="167"/>
      <c r="CZ411" s="167"/>
      <c r="DA411" s="167"/>
      <c r="DB411" s="167"/>
      <c r="DC411" s="167"/>
      <c r="DD411" s="167"/>
      <c r="DE411" s="8"/>
    </row>
    <row r="412" spans="1:109" x14ac:dyDescent="0.2">
      <c r="A412" s="7" t="str">
        <f t="shared" si="6"/>
        <v>EWGmL_gg_QU_21</v>
      </c>
      <c r="B412" s="5" t="s">
        <v>3804</v>
      </c>
      <c r="C412" s="5" t="s">
        <v>646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8">
        <v>518.4368532674423</v>
      </c>
      <c r="CS412" s="8">
        <v>515.65426201544631</v>
      </c>
      <c r="CT412" s="8">
        <v>507.13376176517903</v>
      </c>
      <c r="CU412" s="8">
        <v>489.34899491947959</v>
      </c>
      <c r="CV412" s="8">
        <v>483.32894302434556</v>
      </c>
      <c r="CW412" s="21">
        <v>495.32254721988369</v>
      </c>
      <c r="CX412" s="165"/>
      <c r="CY412" s="167"/>
      <c r="CZ412" s="167"/>
      <c r="DA412" s="167"/>
      <c r="DB412" s="167"/>
      <c r="DC412" s="167"/>
      <c r="DD412" s="167"/>
      <c r="DE412" s="8"/>
    </row>
    <row r="413" spans="1:109" x14ac:dyDescent="0.2">
      <c r="A413" s="7" t="str">
        <f t="shared" si="6"/>
        <v>EWGmL_gg_QU_22</v>
      </c>
      <c r="B413" s="5" t="s">
        <v>3804</v>
      </c>
      <c r="C413" s="5" t="s">
        <v>646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8">
        <v>828.80025770846396</v>
      </c>
      <c r="CS413" s="8">
        <v>821.73002041528798</v>
      </c>
      <c r="CT413" s="8">
        <v>831.80890365843243</v>
      </c>
      <c r="CU413" s="8">
        <v>834.30182170798946</v>
      </c>
      <c r="CV413" s="8">
        <v>836.15724559764283</v>
      </c>
      <c r="CW413" s="21">
        <v>830.05048286492274</v>
      </c>
      <c r="CX413" s="165"/>
      <c r="CY413" s="167"/>
      <c r="CZ413" s="167"/>
      <c r="DA413" s="167"/>
      <c r="DB413" s="167"/>
      <c r="DC413" s="167"/>
      <c r="DD413" s="167"/>
      <c r="DE413" s="8"/>
    </row>
    <row r="414" spans="1:109" x14ac:dyDescent="0.2">
      <c r="A414" s="7" t="str">
        <f t="shared" si="6"/>
        <v>EWGmL_gg_QU_23</v>
      </c>
      <c r="B414" s="5" t="s">
        <v>3804</v>
      </c>
      <c r="C414" s="5" t="s">
        <v>646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8">
        <v>772.77261789435579</v>
      </c>
      <c r="CS414" s="8">
        <v>770.6779614253702</v>
      </c>
      <c r="CT414" s="8">
        <v>772.61093285613367</v>
      </c>
      <c r="CU414" s="8">
        <v>775.91257677641727</v>
      </c>
      <c r="CV414" s="8">
        <v>791.58178775970134</v>
      </c>
      <c r="CW414" s="21">
        <v>825.28451999026856</v>
      </c>
      <c r="CX414" s="165"/>
      <c r="CY414" s="167"/>
      <c r="CZ414" s="167"/>
      <c r="DA414" s="167"/>
      <c r="DB414" s="167"/>
      <c r="DC414" s="167"/>
      <c r="DD414" s="167"/>
      <c r="DE414" s="8"/>
    </row>
    <row r="415" spans="1:109" x14ac:dyDescent="0.2">
      <c r="A415" s="7" t="str">
        <f t="shared" si="6"/>
        <v>EWGmL_gg_QU_24</v>
      </c>
      <c r="B415" s="5" t="s">
        <v>3804</v>
      </c>
      <c r="C415" s="5" t="s">
        <v>646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8">
        <v>1087.713220184228</v>
      </c>
      <c r="CS415" s="8">
        <v>1054.8050132111323</v>
      </c>
      <c r="CT415" s="8">
        <v>1042.6370778594119</v>
      </c>
      <c r="CU415" s="8">
        <v>1045.1531169287136</v>
      </c>
      <c r="CV415" s="8">
        <v>1070.5916996554085</v>
      </c>
      <c r="CW415" s="21">
        <v>1055.1192755024661</v>
      </c>
      <c r="CX415" s="165"/>
      <c r="CY415" s="167"/>
      <c r="CZ415" s="167"/>
      <c r="DA415" s="167"/>
      <c r="DB415" s="167"/>
      <c r="DC415" s="167"/>
      <c r="DD415" s="167"/>
      <c r="DE415" s="8"/>
    </row>
    <row r="416" spans="1:109" x14ac:dyDescent="0.2">
      <c r="A416" s="7" t="str">
        <f t="shared" si="6"/>
        <v>EWGmL_gg_QU_25</v>
      </c>
      <c r="B416" s="5" t="s">
        <v>3804</v>
      </c>
      <c r="C416" s="5" t="s">
        <v>646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8">
        <v>681.20560199586032</v>
      </c>
      <c r="CS416" s="8">
        <v>689.41539436209553</v>
      </c>
      <c r="CT416" s="8">
        <v>690.64683508012513</v>
      </c>
      <c r="CU416" s="8">
        <v>695.12570805551115</v>
      </c>
      <c r="CV416" s="8">
        <v>685.09397099968294</v>
      </c>
      <c r="CW416" s="21">
        <v>684.86408369562434</v>
      </c>
      <c r="CX416" s="165"/>
      <c r="CY416" s="167"/>
      <c r="CZ416" s="167"/>
      <c r="DA416" s="167"/>
      <c r="DB416" s="167"/>
      <c r="DC416" s="167"/>
      <c r="DD416" s="167"/>
      <c r="DE416" s="8"/>
    </row>
    <row r="417" spans="1:109" x14ac:dyDescent="0.2">
      <c r="A417" s="7" t="str">
        <f t="shared" si="6"/>
        <v>EWGmL_gg_QU_26</v>
      </c>
      <c r="B417" s="5" t="s">
        <v>3804</v>
      </c>
      <c r="C417" s="5" t="s">
        <v>646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8">
        <v>472.63849549542209</v>
      </c>
      <c r="CS417" s="8">
        <v>477.17548291488669</v>
      </c>
      <c r="CT417" s="8">
        <v>468.89560845925627</v>
      </c>
      <c r="CU417" s="8">
        <v>481.26310954324617</v>
      </c>
      <c r="CV417" s="8">
        <v>472.13146545888577</v>
      </c>
      <c r="CW417" s="21">
        <v>486.79476383400697</v>
      </c>
      <c r="CX417" s="165"/>
      <c r="CY417" s="167"/>
      <c r="CZ417" s="167"/>
      <c r="DA417" s="167"/>
      <c r="DB417" s="167"/>
      <c r="DC417" s="167"/>
      <c r="DD417" s="167"/>
      <c r="DE417" s="8"/>
    </row>
    <row r="418" spans="1:109" x14ac:dyDescent="0.2">
      <c r="A418" s="7" t="str">
        <f t="shared" si="6"/>
        <v>EWGuL_gg_QU_1</v>
      </c>
      <c r="B418" s="5" t="s">
        <v>3805</v>
      </c>
      <c r="C418" s="5" t="s">
        <v>646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8">
        <v>592.69078386060562</v>
      </c>
      <c r="CS418" s="8">
        <v>589.63139949666572</v>
      </c>
      <c r="CT418" s="8">
        <v>586.59968183133242</v>
      </c>
      <c r="CU418" s="8">
        <v>582.82038066343205</v>
      </c>
      <c r="CV418" s="8">
        <v>587.37581757991018</v>
      </c>
      <c r="CW418" s="21">
        <v>602.92152792422758</v>
      </c>
      <c r="CX418" s="165"/>
      <c r="CY418" s="167"/>
      <c r="CZ418" s="167"/>
      <c r="DA418" s="167"/>
      <c r="DB418" s="167"/>
      <c r="DC418" s="167"/>
      <c r="DD418" s="167"/>
      <c r="DE418" s="8"/>
    </row>
    <row r="419" spans="1:109" x14ac:dyDescent="0.2">
      <c r="A419" s="7" t="str">
        <f t="shared" si="6"/>
        <v>EWGuL_gg_QU_2</v>
      </c>
      <c r="B419" s="5" t="s">
        <v>3805</v>
      </c>
      <c r="C419" s="5" t="s">
        <v>646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8">
        <v>454.14884443024874</v>
      </c>
      <c r="CS419" s="8">
        <v>444.65725126768353</v>
      </c>
      <c r="CT419" s="8">
        <v>434.3312388267139</v>
      </c>
      <c r="CU419" s="8">
        <v>430.66798417001945</v>
      </c>
      <c r="CV419" s="8">
        <v>435.41247562614944</v>
      </c>
      <c r="CW419" s="21">
        <v>453.70120460938483</v>
      </c>
      <c r="CX419" s="165"/>
      <c r="CY419" s="167"/>
      <c r="CZ419" s="167"/>
      <c r="DA419" s="167"/>
      <c r="DB419" s="167"/>
      <c r="DC419" s="167"/>
      <c r="DD419" s="167"/>
      <c r="DE419" s="8"/>
    </row>
    <row r="420" spans="1:109" x14ac:dyDescent="0.2">
      <c r="A420" s="7" t="str">
        <f t="shared" si="6"/>
        <v>EWGuL_gg_QU_3</v>
      </c>
      <c r="B420" s="5" t="s">
        <v>3805</v>
      </c>
      <c r="C420" s="5" t="s">
        <v>646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8">
        <v>545.51805956622979</v>
      </c>
      <c r="CS420" s="8">
        <v>544.8597726233553</v>
      </c>
      <c r="CT420" s="8">
        <v>550.20769339739297</v>
      </c>
      <c r="CU420" s="8">
        <v>551.86955975990929</v>
      </c>
      <c r="CV420" s="8">
        <v>562.80461692385813</v>
      </c>
      <c r="CW420" s="21">
        <v>575.79424483353307</v>
      </c>
      <c r="CX420" s="165"/>
      <c r="CY420" s="167"/>
      <c r="CZ420" s="167"/>
      <c r="DA420" s="167"/>
      <c r="DB420" s="167"/>
      <c r="DC420" s="167"/>
      <c r="DD420" s="167"/>
      <c r="DE420" s="8"/>
    </row>
    <row r="421" spans="1:109" x14ac:dyDescent="0.2">
      <c r="A421" s="7" t="str">
        <f t="shared" si="6"/>
        <v>EWGuL_gg_QU_4</v>
      </c>
      <c r="B421" s="5" t="s">
        <v>3805</v>
      </c>
      <c r="C421" s="5" t="s">
        <v>646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8">
        <v>489.92041935060962</v>
      </c>
      <c r="CS421" s="8">
        <v>481.02339849893514</v>
      </c>
      <c r="CT421" s="8">
        <v>481.57167944472434</v>
      </c>
      <c r="CU421" s="8">
        <v>489.85920734194355</v>
      </c>
      <c r="CV421" s="8">
        <v>505.25284511328755</v>
      </c>
      <c r="CW421" s="21">
        <v>528.28064484350955</v>
      </c>
      <c r="CX421" s="165"/>
      <c r="CY421" s="167"/>
      <c r="CZ421" s="167"/>
      <c r="DA421" s="167"/>
      <c r="DB421" s="167"/>
      <c r="DC421" s="167"/>
      <c r="DD421" s="167"/>
      <c r="DE421" s="8"/>
    </row>
    <row r="422" spans="1:109" x14ac:dyDescent="0.2">
      <c r="A422" s="7" t="str">
        <f t="shared" si="6"/>
        <v>EWGuL_gg_QU_5</v>
      </c>
      <c r="B422" s="5" t="s">
        <v>3805</v>
      </c>
      <c r="C422" s="5" t="s">
        <v>646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8">
        <v>564.15306169751364</v>
      </c>
      <c r="CS422" s="8">
        <v>580.06416805586218</v>
      </c>
      <c r="CT422" s="8">
        <v>600.34749926920506</v>
      </c>
      <c r="CU422" s="8">
        <v>613.93701017662454</v>
      </c>
      <c r="CV422" s="8">
        <v>618.62752717593014</v>
      </c>
      <c r="CW422" s="21">
        <v>614.7347882888605</v>
      </c>
      <c r="CX422" s="165"/>
      <c r="CY422" s="167"/>
      <c r="CZ422" s="167"/>
      <c r="DA422" s="167"/>
      <c r="DB422" s="167"/>
      <c r="DC422" s="167"/>
      <c r="DD422" s="167"/>
      <c r="DE422" s="8"/>
    </row>
    <row r="423" spans="1:109" x14ac:dyDescent="0.2">
      <c r="A423" s="7" t="str">
        <f t="shared" si="6"/>
        <v>EWGuL_gg_QU_6</v>
      </c>
      <c r="B423" s="5" t="s">
        <v>3805</v>
      </c>
      <c r="C423" s="5" t="s">
        <v>646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8">
        <v>671.74586143003546</v>
      </c>
      <c r="CS423" s="8">
        <v>677.74516489119242</v>
      </c>
      <c r="CT423" s="8">
        <v>685.29768505864195</v>
      </c>
      <c r="CU423" s="8">
        <v>699.74567298467821</v>
      </c>
      <c r="CV423" s="8">
        <v>707.26976251684516</v>
      </c>
      <c r="CW423" s="21">
        <v>722.62389842347523</v>
      </c>
      <c r="CX423" s="165"/>
      <c r="CY423" s="167"/>
      <c r="CZ423" s="167"/>
      <c r="DA423" s="167"/>
      <c r="DB423" s="167"/>
      <c r="DC423" s="167"/>
      <c r="DD423" s="167"/>
      <c r="DE423" s="8"/>
    </row>
    <row r="424" spans="1:109" x14ac:dyDescent="0.2">
      <c r="A424" s="7" t="str">
        <f t="shared" si="6"/>
        <v>EWGuL_gg_QU_7</v>
      </c>
      <c r="B424" s="5" t="s">
        <v>3805</v>
      </c>
      <c r="C424" s="5" t="s">
        <v>646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8">
        <v>521.46796887803055</v>
      </c>
      <c r="CS424" s="8">
        <v>525.22147470733614</v>
      </c>
      <c r="CT424" s="8">
        <v>538.24002998387539</v>
      </c>
      <c r="CU424" s="8">
        <v>547.27613929117695</v>
      </c>
      <c r="CV424" s="8">
        <v>561.41158285372433</v>
      </c>
      <c r="CW424" s="21">
        <v>582.76976585056138</v>
      </c>
      <c r="CX424" s="165"/>
      <c r="CY424" s="167"/>
      <c r="CZ424" s="167"/>
      <c r="DA424" s="167"/>
      <c r="DB424" s="167"/>
      <c r="DC424" s="167"/>
      <c r="DD424" s="167"/>
      <c r="DE424" s="8"/>
    </row>
    <row r="425" spans="1:109" x14ac:dyDescent="0.2">
      <c r="A425" s="7" t="str">
        <f t="shared" si="6"/>
        <v>EWGuL_gg_QU_8</v>
      </c>
      <c r="B425" s="5" t="s">
        <v>3805</v>
      </c>
      <c r="C425" s="5" t="s">
        <v>646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8">
        <v>627.79547287488288</v>
      </c>
      <c r="CS425" s="8">
        <v>615.92138031615877</v>
      </c>
      <c r="CT425" s="8">
        <v>628.90033285115965</v>
      </c>
      <c r="CU425" s="8">
        <v>627.66346120141827</v>
      </c>
      <c r="CV425" s="8">
        <v>630.10991683244276</v>
      </c>
      <c r="CW425" s="21">
        <v>634.61204358754128</v>
      </c>
      <c r="CX425" s="165"/>
      <c r="CY425" s="167"/>
      <c r="CZ425" s="167"/>
      <c r="DA425" s="167"/>
      <c r="DB425" s="167"/>
      <c r="DC425" s="167"/>
      <c r="DD425" s="167"/>
      <c r="DE425" s="8"/>
    </row>
    <row r="426" spans="1:109" x14ac:dyDescent="0.2">
      <c r="A426" s="7" t="str">
        <f t="shared" si="6"/>
        <v>EWGuL_gg_QU_9</v>
      </c>
      <c r="B426" s="5" t="s">
        <v>3805</v>
      </c>
      <c r="C426" s="5" t="s">
        <v>646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8">
        <v>624.6718582302392</v>
      </c>
      <c r="CS426" s="8">
        <v>625.44591858965748</v>
      </c>
      <c r="CT426" s="8">
        <v>633.19397289147275</v>
      </c>
      <c r="CU426" s="8">
        <v>642.79467848758122</v>
      </c>
      <c r="CV426" s="8">
        <v>652.30313082768316</v>
      </c>
      <c r="CW426" s="21">
        <v>663.62440706273719</v>
      </c>
      <c r="CX426" s="165"/>
      <c r="CY426" s="167"/>
      <c r="CZ426" s="167"/>
      <c r="DA426" s="167"/>
      <c r="DB426" s="167"/>
      <c r="DC426" s="167"/>
      <c r="DD426" s="167"/>
      <c r="DE426" s="8"/>
    </row>
    <row r="427" spans="1:109" x14ac:dyDescent="0.2">
      <c r="A427" s="7" t="str">
        <f t="shared" si="6"/>
        <v>EWGuL_gg_QU_10</v>
      </c>
      <c r="B427" s="5" t="s">
        <v>3805</v>
      </c>
      <c r="C427" s="5" t="s">
        <v>646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8">
        <v>967.32437769720639</v>
      </c>
      <c r="CS427" s="8">
        <v>957.50015790732641</v>
      </c>
      <c r="CT427" s="8">
        <v>962.21707383906141</v>
      </c>
      <c r="CU427" s="8">
        <v>961.69817239871054</v>
      </c>
      <c r="CV427" s="8">
        <v>992.2053430421056</v>
      </c>
      <c r="CW427" s="21">
        <v>1038.09309731902</v>
      </c>
      <c r="CX427" s="165"/>
      <c r="CY427" s="167"/>
      <c r="CZ427" s="167"/>
      <c r="DA427" s="167"/>
      <c r="DB427" s="167"/>
      <c r="DC427" s="167"/>
      <c r="DD427" s="167"/>
      <c r="DE427" s="8"/>
    </row>
    <row r="428" spans="1:109" x14ac:dyDescent="0.2">
      <c r="A428" s="7" t="str">
        <f t="shared" si="6"/>
        <v>EWGuL_gg_QU_11</v>
      </c>
      <c r="B428" s="5" t="s">
        <v>3805</v>
      </c>
      <c r="C428" s="5" t="s">
        <v>646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8">
        <v>488.21303274884923</v>
      </c>
      <c r="CS428" s="8">
        <v>485.55551472823208</v>
      </c>
      <c r="CT428" s="8">
        <v>484.22683988422131</v>
      </c>
      <c r="CU428" s="8">
        <v>488.62304971453631</v>
      </c>
      <c r="CV428" s="8">
        <v>499.25593223800087</v>
      </c>
      <c r="CW428" s="21">
        <v>527.04611545032878</v>
      </c>
      <c r="CX428" s="165"/>
      <c r="CY428" s="167"/>
      <c r="CZ428" s="167"/>
      <c r="DA428" s="167"/>
      <c r="DB428" s="167"/>
      <c r="DC428" s="167"/>
      <c r="DD428" s="167"/>
      <c r="DE428" s="8"/>
    </row>
    <row r="429" spans="1:109" x14ac:dyDescent="0.2">
      <c r="A429" s="7" t="str">
        <f t="shared" si="6"/>
        <v>EWGuL_gg_QU_12</v>
      </c>
      <c r="B429" s="5" t="s">
        <v>3805</v>
      </c>
      <c r="C429" s="5" t="s">
        <v>646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8">
        <v>496.44757294134166</v>
      </c>
      <c r="CS429" s="8">
        <v>486.56176461858945</v>
      </c>
      <c r="CT429" s="8">
        <v>487.79235511512451</v>
      </c>
      <c r="CU429" s="8">
        <v>494.68220111763321</v>
      </c>
      <c r="CV429" s="8">
        <v>510.51074698286419</v>
      </c>
      <c r="CW429" s="21">
        <v>515.56617662293263</v>
      </c>
      <c r="CX429" s="165"/>
      <c r="CY429" s="167"/>
      <c r="CZ429" s="167"/>
      <c r="DA429" s="167"/>
      <c r="DB429" s="167"/>
      <c r="DC429" s="167"/>
      <c r="DD429" s="167"/>
      <c r="DE429" s="8"/>
    </row>
    <row r="430" spans="1:109" x14ac:dyDescent="0.2">
      <c r="A430" s="7" t="str">
        <f t="shared" si="6"/>
        <v>EWGuL_gg_QU_13</v>
      </c>
      <c r="B430" s="5" t="s">
        <v>3805</v>
      </c>
      <c r="C430" s="5" t="s">
        <v>646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8">
        <v>387.78729327949515</v>
      </c>
      <c r="CS430" s="8">
        <v>384.94859095460248</v>
      </c>
      <c r="CT430" s="8">
        <v>384.82097468239482</v>
      </c>
      <c r="CU430" s="8">
        <v>389.52361041119019</v>
      </c>
      <c r="CV430" s="8">
        <v>389.80152652656278</v>
      </c>
      <c r="CW430" s="21">
        <v>392.61936850332677</v>
      </c>
      <c r="CX430" s="165"/>
      <c r="CY430" s="167"/>
      <c r="CZ430" s="167"/>
      <c r="DA430" s="167"/>
      <c r="DB430" s="167"/>
      <c r="DC430" s="167"/>
      <c r="DD430" s="167"/>
      <c r="DE430" s="8"/>
    </row>
    <row r="431" spans="1:109" x14ac:dyDescent="0.2">
      <c r="A431" s="7" t="str">
        <f t="shared" si="6"/>
        <v>EWGuL_gg_QU_14</v>
      </c>
      <c r="B431" s="5" t="s">
        <v>3805</v>
      </c>
      <c r="C431" s="5" t="s">
        <v>646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8">
        <v>664.28708955641696</v>
      </c>
      <c r="CS431" s="8">
        <v>667.38492668452216</v>
      </c>
      <c r="CT431" s="8">
        <v>694.64341460537923</v>
      </c>
      <c r="CU431" s="8">
        <v>703.89471929856018</v>
      </c>
      <c r="CV431" s="8">
        <v>711.56327308012885</v>
      </c>
      <c r="CW431" s="21">
        <v>714.20755576698741</v>
      </c>
      <c r="CX431" s="165"/>
      <c r="CY431" s="167"/>
      <c r="CZ431" s="167"/>
      <c r="DA431" s="167"/>
      <c r="DB431" s="167"/>
      <c r="DC431" s="167"/>
      <c r="DD431" s="167"/>
      <c r="DE431" s="8"/>
    </row>
    <row r="432" spans="1:109" x14ac:dyDescent="0.2">
      <c r="A432" s="7" t="str">
        <f t="shared" si="6"/>
        <v>EWGuL_gg_QU_15</v>
      </c>
      <c r="B432" s="5" t="s">
        <v>3805</v>
      </c>
      <c r="C432" s="5" t="s">
        <v>646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8">
        <v>765.84595211403212</v>
      </c>
      <c r="CS432" s="8">
        <v>770.67483281954628</v>
      </c>
      <c r="CT432" s="8">
        <v>775.27929091549549</v>
      </c>
      <c r="CU432" s="8">
        <v>789.81688889140514</v>
      </c>
      <c r="CV432" s="8">
        <v>811.56203040947582</v>
      </c>
      <c r="CW432" s="21">
        <v>841.03836822685241</v>
      </c>
      <c r="CX432" s="165"/>
      <c r="CY432" s="167"/>
      <c r="CZ432" s="167"/>
      <c r="DA432" s="167"/>
      <c r="DB432" s="167"/>
      <c r="DC432" s="167"/>
      <c r="DD432" s="167"/>
      <c r="DE432" s="8"/>
    </row>
    <row r="433" spans="1:109" x14ac:dyDescent="0.2">
      <c r="A433" s="7" t="str">
        <f t="shared" si="6"/>
        <v>EWGuL_gg_QU_16</v>
      </c>
      <c r="B433" s="5" t="s">
        <v>3805</v>
      </c>
      <c r="C433" s="5" t="s">
        <v>646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8">
        <v>1053.4073234859452</v>
      </c>
      <c r="CS433" s="8">
        <v>1050.4544424600488</v>
      </c>
      <c r="CT433" s="8">
        <v>1063.293286069292</v>
      </c>
      <c r="CU433" s="8">
        <v>1067.0606954790987</v>
      </c>
      <c r="CV433" s="8">
        <v>1087.4834189359433</v>
      </c>
      <c r="CW433" s="21">
        <v>1141.5423444985342</v>
      </c>
      <c r="CX433" s="165"/>
      <c r="CY433" s="167"/>
      <c r="CZ433" s="167"/>
      <c r="DA433" s="167"/>
      <c r="DB433" s="167"/>
      <c r="DC433" s="167"/>
      <c r="DD433" s="167"/>
      <c r="DE433" s="8"/>
    </row>
    <row r="434" spans="1:109" x14ac:dyDescent="0.2">
      <c r="A434" s="7" t="str">
        <f t="shared" si="6"/>
        <v>EWGuL_gg_QU_17</v>
      </c>
      <c r="B434" s="5" t="s">
        <v>3805</v>
      </c>
      <c r="C434" s="5" t="s">
        <v>646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8">
        <v>774.53649634258875</v>
      </c>
      <c r="CS434" s="8">
        <v>777.26019908275248</v>
      </c>
      <c r="CT434" s="8">
        <v>785.29099812157153</v>
      </c>
      <c r="CU434" s="8">
        <v>791.74621108830445</v>
      </c>
      <c r="CV434" s="8">
        <v>804.14003054999932</v>
      </c>
      <c r="CW434" s="21">
        <v>834.8785170257878</v>
      </c>
      <c r="CX434" s="165"/>
      <c r="CY434" s="167"/>
      <c r="CZ434" s="167"/>
      <c r="DA434" s="167"/>
      <c r="DB434" s="167"/>
      <c r="DC434" s="167"/>
      <c r="DD434" s="167"/>
      <c r="DE434" s="8"/>
    </row>
    <row r="435" spans="1:109" x14ac:dyDescent="0.2">
      <c r="A435" s="7" t="str">
        <f t="shared" si="6"/>
        <v>EWGuL_gg_QU_18</v>
      </c>
      <c r="B435" s="5" t="s">
        <v>3805</v>
      </c>
      <c r="C435" s="5" t="s">
        <v>646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8">
        <v>480.98242804624897</v>
      </c>
      <c r="CS435" s="8">
        <v>476.69313677748852</v>
      </c>
      <c r="CT435" s="8">
        <v>471.13289458918081</v>
      </c>
      <c r="CU435" s="8">
        <v>471.66131118077834</v>
      </c>
      <c r="CV435" s="8">
        <v>483.2372808369405</v>
      </c>
      <c r="CW435" s="21">
        <v>506.10549238491467</v>
      </c>
      <c r="CX435" s="165"/>
      <c r="CY435" s="167"/>
      <c r="CZ435" s="167"/>
      <c r="DA435" s="167"/>
      <c r="DB435" s="167"/>
      <c r="DC435" s="167"/>
      <c r="DD435" s="167"/>
      <c r="DE435" s="8"/>
    </row>
    <row r="436" spans="1:109" x14ac:dyDescent="0.2">
      <c r="A436" s="7" t="str">
        <f t="shared" si="6"/>
        <v>EWGuL_gg_QU_19</v>
      </c>
      <c r="B436" s="5" t="s">
        <v>3805</v>
      </c>
      <c r="C436" s="5" t="s">
        <v>646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8">
        <v>525.17317757732008</v>
      </c>
      <c r="CS436" s="8">
        <v>530.47749276031675</v>
      </c>
      <c r="CT436" s="8">
        <v>537.96948081700612</v>
      </c>
      <c r="CU436" s="8">
        <v>540.79738313788391</v>
      </c>
      <c r="CV436" s="8">
        <v>549.66960387547147</v>
      </c>
      <c r="CW436" s="21">
        <v>565.53459480818333</v>
      </c>
      <c r="CX436" s="165"/>
      <c r="CY436" s="167"/>
      <c r="CZ436" s="167"/>
      <c r="DA436" s="167"/>
      <c r="DB436" s="167"/>
      <c r="DC436" s="167"/>
      <c r="DD436" s="167"/>
      <c r="DE436" s="8"/>
    </row>
    <row r="437" spans="1:109" x14ac:dyDescent="0.2">
      <c r="A437" s="7" t="str">
        <f t="shared" si="6"/>
        <v>EWGuL_gg_QU_20</v>
      </c>
      <c r="B437" s="5" t="s">
        <v>3805</v>
      </c>
      <c r="C437" s="5" t="s">
        <v>646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8">
        <v>842.97930722500371</v>
      </c>
      <c r="CS437" s="8">
        <v>848.1736864975386</v>
      </c>
      <c r="CT437" s="8">
        <v>850.59727400628014</v>
      </c>
      <c r="CU437" s="8">
        <v>852.11010569779603</v>
      </c>
      <c r="CV437" s="8">
        <v>864.5159961153355</v>
      </c>
      <c r="CW437" s="21">
        <v>894.79513675205806</v>
      </c>
      <c r="CX437" s="165"/>
      <c r="CY437" s="167"/>
      <c r="CZ437" s="167"/>
      <c r="DA437" s="167"/>
      <c r="DB437" s="167"/>
      <c r="DC437" s="167"/>
      <c r="DD437" s="167"/>
      <c r="DE437" s="8"/>
    </row>
    <row r="438" spans="1:109" x14ac:dyDescent="0.2">
      <c r="A438" s="7" t="str">
        <f t="shared" si="6"/>
        <v>EWGuL_gg_QU_21</v>
      </c>
      <c r="B438" s="5" t="s">
        <v>3805</v>
      </c>
      <c r="C438" s="5" t="s">
        <v>646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8">
        <v>596.09352950422328</v>
      </c>
      <c r="CS438" s="8">
        <v>591.35453887871688</v>
      </c>
      <c r="CT438" s="8">
        <v>578.16478410349191</v>
      </c>
      <c r="CU438" s="8">
        <v>556.186531115202</v>
      </c>
      <c r="CV438" s="8">
        <v>556.38905427328268</v>
      </c>
      <c r="CW438" s="21">
        <v>582.6984154574061</v>
      </c>
      <c r="CX438" s="165"/>
      <c r="CY438" s="167"/>
      <c r="CZ438" s="167"/>
      <c r="DA438" s="167"/>
      <c r="DB438" s="167"/>
      <c r="DC438" s="167"/>
      <c r="DD438" s="167"/>
      <c r="DE438" s="8"/>
    </row>
    <row r="439" spans="1:109" x14ac:dyDescent="0.2">
      <c r="A439" s="7" t="str">
        <f t="shared" si="6"/>
        <v>EWGuL_gg_QU_22</v>
      </c>
      <c r="B439" s="5" t="s">
        <v>3805</v>
      </c>
      <c r="C439" s="5" t="s">
        <v>646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8">
        <v>970.78584792835011</v>
      </c>
      <c r="CS439" s="8">
        <v>960.81514119941914</v>
      </c>
      <c r="CT439" s="8">
        <v>968.87081453101973</v>
      </c>
      <c r="CU439" s="8">
        <v>970.03947773382788</v>
      </c>
      <c r="CV439" s="8">
        <v>983.90191159560663</v>
      </c>
      <c r="CW439" s="21">
        <v>996.23178246568557</v>
      </c>
      <c r="CX439" s="165"/>
      <c r="CY439" s="167"/>
      <c r="CZ439" s="167"/>
      <c r="DA439" s="167"/>
      <c r="DB439" s="167"/>
      <c r="DC439" s="167"/>
      <c r="DD439" s="167"/>
      <c r="DE439" s="8"/>
    </row>
    <row r="440" spans="1:109" x14ac:dyDescent="0.2">
      <c r="A440" s="7" t="str">
        <f t="shared" si="6"/>
        <v>EWGuL_gg_QU_23</v>
      </c>
      <c r="B440" s="5" t="s">
        <v>3805</v>
      </c>
      <c r="C440" s="5" t="s">
        <v>646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8">
        <v>799.5969127252514</v>
      </c>
      <c r="CS440" s="8">
        <v>795.141110221963</v>
      </c>
      <c r="CT440" s="8">
        <v>792.03669101161961</v>
      </c>
      <c r="CU440" s="8">
        <v>796.63697853613121</v>
      </c>
      <c r="CV440" s="8">
        <v>824.28642662943764</v>
      </c>
      <c r="CW440" s="21">
        <v>880.51272316465213</v>
      </c>
      <c r="CX440" s="165"/>
      <c r="CY440" s="167"/>
      <c r="CZ440" s="167"/>
      <c r="DA440" s="167"/>
      <c r="DB440" s="167"/>
      <c r="DC440" s="167"/>
      <c r="DD440" s="167"/>
      <c r="DE440" s="8"/>
    </row>
    <row r="441" spans="1:109" x14ac:dyDescent="0.2">
      <c r="A441" s="7" t="str">
        <f t="shared" si="6"/>
        <v>EWGuL_gg_QU_24</v>
      </c>
      <c r="B441" s="5" t="s">
        <v>3805</v>
      </c>
      <c r="C441" s="5" t="s">
        <v>646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8">
        <v>1227.6676416921223</v>
      </c>
      <c r="CS441" s="8">
        <v>1185.5163944375483</v>
      </c>
      <c r="CT441" s="8">
        <v>1164.5587524771959</v>
      </c>
      <c r="CU441" s="8">
        <v>1161.6381646043276</v>
      </c>
      <c r="CV441" s="8">
        <v>1209.5202250409275</v>
      </c>
      <c r="CW441" s="21">
        <v>1223.9977472540734</v>
      </c>
      <c r="CX441" s="165"/>
      <c r="CY441" s="167"/>
      <c r="CZ441" s="167"/>
      <c r="DA441" s="167"/>
      <c r="DB441" s="167"/>
      <c r="DC441" s="167"/>
      <c r="DD441" s="167"/>
      <c r="DE441" s="8"/>
    </row>
    <row r="442" spans="1:109" x14ac:dyDescent="0.2">
      <c r="A442" s="7" t="str">
        <f t="shared" si="6"/>
        <v>EWGuL_gg_QU_25</v>
      </c>
      <c r="B442" s="5" t="s">
        <v>3805</v>
      </c>
      <c r="C442" s="5" t="s">
        <v>646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8">
        <v>719.90055341873688</v>
      </c>
      <c r="CS442" s="8">
        <v>726.1795093309662</v>
      </c>
      <c r="CT442" s="8">
        <v>724.56943611349561</v>
      </c>
      <c r="CU442" s="8">
        <v>729.89428812879862</v>
      </c>
      <c r="CV442" s="8">
        <v>726.28000155775987</v>
      </c>
      <c r="CW442" s="21">
        <v>736.2533173473222</v>
      </c>
      <c r="CX442" s="165"/>
      <c r="CY442" s="167"/>
      <c r="CZ442" s="167"/>
      <c r="DA442" s="167"/>
      <c r="DB442" s="167"/>
      <c r="DC442" s="167"/>
      <c r="DD442" s="167"/>
      <c r="DE442" s="8"/>
    </row>
    <row r="443" spans="1:109" x14ac:dyDescent="0.2">
      <c r="A443" s="7" t="str">
        <f t="shared" si="6"/>
        <v>EWGuL_gg_QU_26</v>
      </c>
      <c r="B443" s="5" t="s">
        <v>3805</v>
      </c>
      <c r="C443" s="5" t="s">
        <v>646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8">
        <v>452.07449275630148</v>
      </c>
      <c r="CS443" s="8">
        <v>455.85681159665609</v>
      </c>
      <c r="CT443" s="8">
        <v>446.78028985679475</v>
      </c>
      <c r="CU443" s="8">
        <v>458.8637681171362</v>
      </c>
      <c r="CV443" s="8">
        <v>464.83275362372098</v>
      </c>
      <c r="CW443" s="21">
        <v>499.98782608757261</v>
      </c>
      <c r="CX443" s="165"/>
      <c r="CY443" s="167"/>
      <c r="CZ443" s="167"/>
      <c r="DA443" s="167"/>
      <c r="DB443" s="167"/>
      <c r="DC443" s="167"/>
      <c r="DD443" s="167"/>
      <c r="DE443" s="8"/>
    </row>
    <row r="444" spans="1:109" x14ac:dyDescent="0.2">
      <c r="A444" s="7" t="str">
        <f t="shared" si="6"/>
        <v>EIGL_gg_QU_1</v>
      </c>
      <c r="B444" s="5" t="s">
        <v>3806</v>
      </c>
      <c r="C444" s="5" t="s">
        <v>646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8">
        <v>538.77145574685437</v>
      </c>
      <c r="CS444" s="8">
        <v>538.03724144807416</v>
      </c>
      <c r="CT444" s="8">
        <v>541.03740682795535</v>
      </c>
      <c r="CU444" s="8">
        <v>543.36903705998975</v>
      </c>
      <c r="CV444" s="8">
        <v>547.64939781221108</v>
      </c>
      <c r="CW444" s="21">
        <v>552.23528693846436</v>
      </c>
      <c r="CX444" s="165"/>
      <c r="CY444" s="167"/>
      <c r="CZ444" s="167"/>
      <c r="DA444" s="167"/>
      <c r="DB444" s="167"/>
      <c r="DC444" s="167"/>
      <c r="DD444" s="167"/>
      <c r="DE444" s="8"/>
    </row>
    <row r="445" spans="1:109" x14ac:dyDescent="0.2">
      <c r="A445" s="7" t="str">
        <f t="shared" si="6"/>
        <v>EIGL_gg_QU_2</v>
      </c>
      <c r="B445" s="5" t="s">
        <v>3806</v>
      </c>
      <c r="C445" s="5" t="s">
        <v>646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8">
        <v>425.30052053905797</v>
      </c>
      <c r="CS445" s="8">
        <v>419.85420214774604</v>
      </c>
      <c r="CT445" s="8">
        <v>419.36215324260326</v>
      </c>
      <c r="CU445" s="8">
        <v>423.06121792282141</v>
      </c>
      <c r="CV445" s="8">
        <v>429.46410333407033</v>
      </c>
      <c r="CW445" s="21">
        <v>440.42750268182925</v>
      </c>
      <c r="CX445" s="165"/>
      <c r="CY445" s="167"/>
      <c r="CZ445" s="167"/>
      <c r="DA445" s="167"/>
      <c r="DB445" s="167"/>
      <c r="DC445" s="167"/>
      <c r="DD445" s="167"/>
      <c r="DE445" s="8"/>
    </row>
    <row r="446" spans="1:109" x14ac:dyDescent="0.2">
      <c r="A446" s="7" t="str">
        <f t="shared" si="6"/>
        <v>EIGL_gg_QU_3</v>
      </c>
      <c r="B446" s="5" t="s">
        <v>3806</v>
      </c>
      <c r="C446" s="5" t="s">
        <v>646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8">
        <v>538.62897606305467</v>
      </c>
      <c r="CS446" s="8">
        <v>539.09562881372665</v>
      </c>
      <c r="CT446" s="8">
        <v>549.02623848352812</v>
      </c>
      <c r="CU446" s="8">
        <v>552.40279215734984</v>
      </c>
      <c r="CV446" s="8">
        <v>561.59503309381728</v>
      </c>
      <c r="CW446" s="21">
        <v>566.32845843786788</v>
      </c>
      <c r="CX446" s="165"/>
      <c r="CY446" s="167"/>
      <c r="CZ446" s="167"/>
      <c r="DA446" s="167"/>
      <c r="DB446" s="167"/>
      <c r="DC446" s="167"/>
      <c r="DD446" s="167"/>
      <c r="DE446" s="8"/>
    </row>
    <row r="447" spans="1:109" x14ac:dyDescent="0.2">
      <c r="A447" s="7" t="str">
        <f t="shared" si="6"/>
        <v>EIGL_gg_QU_4</v>
      </c>
      <c r="B447" s="5" t="s">
        <v>3806</v>
      </c>
      <c r="C447" s="5" t="s">
        <v>646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8">
        <v>479.22447707559985</v>
      </c>
      <c r="CS447" s="8">
        <v>473.60872878507752</v>
      </c>
      <c r="CT447" s="8">
        <v>481.20951387912686</v>
      </c>
      <c r="CU447" s="8">
        <v>498.99388966745681</v>
      </c>
      <c r="CV447" s="8">
        <v>518.35472781899159</v>
      </c>
      <c r="CW447" s="21">
        <v>536.5295939583192</v>
      </c>
      <c r="CX447" s="165"/>
      <c r="CY447" s="167"/>
      <c r="CZ447" s="167"/>
      <c r="DA447" s="167"/>
      <c r="DB447" s="167"/>
      <c r="DC447" s="167"/>
      <c r="DD447" s="167"/>
      <c r="DE447" s="8"/>
    </row>
    <row r="448" spans="1:109" x14ac:dyDescent="0.2">
      <c r="A448" s="7" t="str">
        <f t="shared" si="6"/>
        <v>EIGL_gg_QU_5</v>
      </c>
      <c r="B448" s="5" t="s">
        <v>3806</v>
      </c>
      <c r="C448" s="5" t="s">
        <v>646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8">
        <v>550.46300506041018</v>
      </c>
      <c r="CS448" s="8">
        <v>565.94435877763215</v>
      </c>
      <c r="CT448" s="8">
        <v>584.16332924455787</v>
      </c>
      <c r="CU448" s="8">
        <v>597.43705186447846</v>
      </c>
      <c r="CV448" s="8">
        <v>600.96086103961659</v>
      </c>
      <c r="CW448" s="21">
        <v>591.17091466471663</v>
      </c>
      <c r="CX448" s="165"/>
      <c r="CY448" s="167"/>
      <c r="CZ448" s="167"/>
      <c r="DA448" s="167"/>
      <c r="DB448" s="167"/>
      <c r="DC448" s="167"/>
      <c r="DD448" s="167"/>
      <c r="DE448" s="8"/>
    </row>
    <row r="449" spans="1:109" x14ac:dyDescent="0.2">
      <c r="A449" s="7" t="str">
        <f t="shared" si="6"/>
        <v>EIGL_gg_QU_6</v>
      </c>
      <c r="B449" s="5" t="s">
        <v>3806</v>
      </c>
      <c r="C449" s="5" t="s">
        <v>646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8">
        <v>603.5063471139789</v>
      </c>
      <c r="CS449" s="8">
        <v>608.23910394756979</v>
      </c>
      <c r="CT449" s="8">
        <v>619.9974650242458</v>
      </c>
      <c r="CU449" s="8">
        <v>639.48208187602631</v>
      </c>
      <c r="CV449" s="8">
        <v>650.3112846297837</v>
      </c>
      <c r="CW449" s="21">
        <v>661.15970370173545</v>
      </c>
      <c r="CX449" s="165"/>
      <c r="CY449" s="167"/>
      <c r="CZ449" s="167"/>
      <c r="DA449" s="167"/>
      <c r="DB449" s="167"/>
      <c r="DC449" s="167"/>
      <c r="DD449" s="167"/>
      <c r="DE449" s="8"/>
    </row>
    <row r="450" spans="1:109" x14ac:dyDescent="0.2">
      <c r="A450" s="7" t="str">
        <f t="shared" ref="A450:A468" si="7">CONCATENATE(B450,"_",C450,"_",D450)</f>
        <v>EIGL_gg_QU_7</v>
      </c>
      <c r="B450" s="5" t="s">
        <v>3806</v>
      </c>
      <c r="C450" s="5" t="s">
        <v>646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8">
        <v>516.07442677137533</v>
      </c>
      <c r="CS450" s="8">
        <v>519.73434597733024</v>
      </c>
      <c r="CT450" s="8">
        <v>534.48471317905353</v>
      </c>
      <c r="CU450" s="8">
        <v>547.36848800200187</v>
      </c>
      <c r="CV450" s="8">
        <v>559.54201113111242</v>
      </c>
      <c r="CW450" s="21">
        <v>570.25552637234068</v>
      </c>
      <c r="CX450" s="165"/>
      <c r="CY450" s="167"/>
      <c r="CZ450" s="167"/>
      <c r="DA450" s="167"/>
      <c r="DB450" s="167"/>
      <c r="DC450" s="167"/>
      <c r="DD450" s="167"/>
      <c r="DE450" s="8"/>
    </row>
    <row r="451" spans="1:109" x14ac:dyDescent="0.2">
      <c r="A451" s="7" t="str">
        <f t="shared" si="7"/>
        <v>EIGL_gg_QU_8</v>
      </c>
      <c r="B451" s="5" t="s">
        <v>3806</v>
      </c>
      <c r="C451" s="5" t="s">
        <v>646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8">
        <v>377.34047598426849</v>
      </c>
      <c r="CS451" s="8">
        <v>377.40701114497546</v>
      </c>
      <c r="CT451" s="8">
        <v>396.16618928947497</v>
      </c>
      <c r="CU451" s="8">
        <v>409.26414276502373</v>
      </c>
      <c r="CV451" s="8">
        <v>421.81585840664985</v>
      </c>
      <c r="CW451" s="21">
        <v>425.15935787268597</v>
      </c>
      <c r="CX451" s="165"/>
      <c r="CY451" s="167"/>
      <c r="CZ451" s="167"/>
      <c r="DA451" s="167"/>
      <c r="DB451" s="167"/>
      <c r="DC451" s="167"/>
      <c r="DD451" s="167"/>
      <c r="DE451" s="8"/>
    </row>
    <row r="452" spans="1:109" x14ac:dyDescent="0.2">
      <c r="A452" s="7" t="str">
        <f t="shared" si="7"/>
        <v>EIGL_gg_QU_9</v>
      </c>
      <c r="B452" s="5" t="s">
        <v>3806</v>
      </c>
      <c r="C452" s="5" t="s">
        <v>646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8">
        <v>621.31369724270587</v>
      </c>
      <c r="CS452" s="8">
        <v>622.52804972298452</v>
      </c>
      <c r="CT452" s="8">
        <v>634.00713246363455</v>
      </c>
      <c r="CU452" s="8">
        <v>651.93962527029839</v>
      </c>
      <c r="CV452" s="8">
        <v>668.83539740963511</v>
      </c>
      <c r="CW452" s="21">
        <v>683.09552319263844</v>
      </c>
      <c r="CX452" s="165"/>
      <c r="CY452" s="167"/>
      <c r="CZ452" s="167"/>
      <c r="DA452" s="167"/>
      <c r="DB452" s="167"/>
      <c r="DC452" s="167"/>
      <c r="DD452" s="167"/>
      <c r="DE452" s="8"/>
    </row>
    <row r="453" spans="1:109" x14ac:dyDescent="0.2">
      <c r="A453" s="7" t="str">
        <f t="shared" si="7"/>
        <v>EIGL_gg_QU_10</v>
      </c>
      <c r="B453" s="5" t="s">
        <v>3806</v>
      </c>
      <c r="C453" s="5" t="s">
        <v>646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8">
        <v>683.23592524527976</v>
      </c>
      <c r="CS453" s="8">
        <v>687.91689096310427</v>
      </c>
      <c r="CT453" s="8">
        <v>705.72150327262386</v>
      </c>
      <c r="CU453" s="8">
        <v>719.6715962596636</v>
      </c>
      <c r="CV453" s="8">
        <v>743.55825583864168</v>
      </c>
      <c r="CW453" s="21">
        <v>775.52495908903461</v>
      </c>
      <c r="CX453" s="165"/>
      <c r="CY453" s="167"/>
      <c r="CZ453" s="167"/>
      <c r="DA453" s="167"/>
      <c r="DB453" s="167"/>
      <c r="DC453" s="167"/>
      <c r="DD453" s="167"/>
      <c r="DE453" s="8"/>
    </row>
    <row r="454" spans="1:109" x14ac:dyDescent="0.2">
      <c r="A454" s="7" t="str">
        <f t="shared" si="7"/>
        <v>EIGL_gg_QU_11</v>
      </c>
      <c r="B454" s="5" t="s">
        <v>3806</v>
      </c>
      <c r="C454" s="5" t="s">
        <v>646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8">
        <v>371.48376172493869</v>
      </c>
      <c r="CS454" s="8">
        <v>369.81879538541642</v>
      </c>
      <c r="CT454" s="8">
        <v>376.56438382647616</v>
      </c>
      <c r="CU454" s="8">
        <v>387.89212929765057</v>
      </c>
      <c r="CV454" s="8">
        <v>397.0407293947622</v>
      </c>
      <c r="CW454" s="21">
        <v>407.39426298910962</v>
      </c>
      <c r="CX454" s="165"/>
      <c r="CY454" s="167"/>
      <c r="CZ454" s="167"/>
      <c r="DA454" s="167"/>
      <c r="DB454" s="167"/>
      <c r="DC454" s="167"/>
      <c r="DD454" s="167"/>
      <c r="DE454" s="8"/>
    </row>
    <row r="455" spans="1:109" x14ac:dyDescent="0.2">
      <c r="A455" s="7" t="str">
        <f t="shared" si="7"/>
        <v>EIGL_gg_QU_12</v>
      </c>
      <c r="B455" s="5" t="s">
        <v>3806</v>
      </c>
      <c r="C455" s="5" t="s">
        <v>646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8">
        <v>451.18807843449855</v>
      </c>
      <c r="CS455" s="8">
        <v>446.44697575076196</v>
      </c>
      <c r="CT455" s="8">
        <v>451.16133296681681</v>
      </c>
      <c r="CU455" s="8">
        <v>463.18843121134387</v>
      </c>
      <c r="CV455" s="8">
        <v>476.52050215619784</v>
      </c>
      <c r="CW455" s="21">
        <v>477.04913383959308</v>
      </c>
      <c r="CX455" s="165"/>
      <c r="CY455" s="167"/>
      <c r="CZ455" s="167"/>
      <c r="DA455" s="167"/>
      <c r="DB455" s="167"/>
      <c r="DC455" s="167"/>
      <c r="DD455" s="167"/>
      <c r="DE455" s="8"/>
    </row>
    <row r="456" spans="1:109" x14ac:dyDescent="0.2">
      <c r="A456" s="7" t="str">
        <f t="shared" si="7"/>
        <v>EIGL_gg_QU_13</v>
      </c>
      <c r="B456" s="5" t="s">
        <v>3806</v>
      </c>
      <c r="C456" s="5" t="s">
        <v>646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8">
        <v>331.82698243425153</v>
      </c>
      <c r="CS456" s="8">
        <v>327.77342410271586</v>
      </c>
      <c r="CT456" s="8">
        <v>330.38731998332531</v>
      </c>
      <c r="CU456" s="8">
        <v>335.33232578413953</v>
      </c>
      <c r="CV456" s="8">
        <v>336.2872355209052</v>
      </c>
      <c r="CW456" s="21">
        <v>332.98615364405691</v>
      </c>
      <c r="CX456" s="165"/>
      <c r="CY456" s="167"/>
      <c r="CZ456" s="167"/>
      <c r="DA456" s="167"/>
      <c r="DB456" s="167"/>
      <c r="DC456" s="167"/>
      <c r="DD456" s="167"/>
      <c r="DE456" s="8"/>
    </row>
    <row r="457" spans="1:109" x14ac:dyDescent="0.2">
      <c r="A457" s="7" t="str">
        <f t="shared" si="7"/>
        <v>EIGL_gg_QU_14</v>
      </c>
      <c r="B457" s="5" t="s">
        <v>3806</v>
      </c>
      <c r="C457" s="5" t="s">
        <v>646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8">
        <v>514.05179306298078</v>
      </c>
      <c r="CS457" s="8">
        <v>524.31260850744468</v>
      </c>
      <c r="CT457" s="8">
        <v>558.00940306642326</v>
      </c>
      <c r="CU457" s="8">
        <v>576.52067649196533</v>
      </c>
      <c r="CV457" s="8">
        <v>588.48181963221157</v>
      </c>
      <c r="CW457" s="21">
        <v>583.33043213521046</v>
      </c>
      <c r="CX457" s="165"/>
      <c r="CY457" s="167"/>
      <c r="CZ457" s="167"/>
      <c r="DA457" s="167"/>
      <c r="DB457" s="167"/>
      <c r="DC457" s="167"/>
      <c r="DD457" s="167"/>
      <c r="DE457" s="8"/>
    </row>
    <row r="458" spans="1:109" x14ac:dyDescent="0.2">
      <c r="A458" s="7" t="str">
        <f t="shared" si="7"/>
        <v>EIGL_gg_QU_15</v>
      </c>
      <c r="B458" s="5" t="s">
        <v>3806</v>
      </c>
      <c r="C458" s="5" t="s">
        <v>646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8">
        <v>518.15132530309722</v>
      </c>
      <c r="CS458" s="8">
        <v>527.11927311395084</v>
      </c>
      <c r="CT458" s="8">
        <v>541.12486943687725</v>
      </c>
      <c r="CU458" s="8">
        <v>564.33920067153747</v>
      </c>
      <c r="CV458" s="8">
        <v>584.79305646143246</v>
      </c>
      <c r="CW458" s="21">
        <v>595.41124171245383</v>
      </c>
      <c r="CX458" s="165"/>
      <c r="CY458" s="167"/>
      <c r="CZ458" s="167"/>
      <c r="DA458" s="167"/>
      <c r="DB458" s="167"/>
      <c r="DC458" s="167"/>
      <c r="DD458" s="167"/>
      <c r="DE458" s="8"/>
    </row>
    <row r="459" spans="1:109" x14ac:dyDescent="0.2">
      <c r="A459" s="7" t="str">
        <f t="shared" si="7"/>
        <v>EIGL_gg_QU_16</v>
      </c>
      <c r="B459" s="5" t="s">
        <v>3806</v>
      </c>
      <c r="C459" s="5" t="s">
        <v>646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8">
        <v>796.61073218287891</v>
      </c>
      <c r="CS459" s="8">
        <v>809.55718213122384</v>
      </c>
      <c r="CT459" s="8">
        <v>837.08143887723838</v>
      </c>
      <c r="CU459" s="8">
        <v>853.46046982914629</v>
      </c>
      <c r="CV459" s="8">
        <v>867.71664297305335</v>
      </c>
      <c r="CW459" s="21">
        <v>888.57330114842</v>
      </c>
      <c r="CX459" s="165"/>
      <c r="CY459" s="167"/>
      <c r="CZ459" s="167"/>
      <c r="DA459" s="167"/>
      <c r="DB459" s="167"/>
      <c r="DC459" s="167"/>
      <c r="DD459" s="167"/>
      <c r="DE459" s="8"/>
    </row>
    <row r="460" spans="1:109" x14ac:dyDescent="0.2">
      <c r="A460" s="7" t="str">
        <f t="shared" si="7"/>
        <v>EIGL_gg_QU_17</v>
      </c>
      <c r="B460" s="5" t="s">
        <v>3806</v>
      </c>
      <c r="C460" s="5" t="s">
        <v>646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8">
        <v>600.64080729333716</v>
      </c>
      <c r="CS460" s="8">
        <v>606.22331246967497</v>
      </c>
      <c r="CT460" s="8">
        <v>626.52038272898255</v>
      </c>
      <c r="CU460" s="8">
        <v>642.00591699849144</v>
      </c>
      <c r="CV460" s="8">
        <v>649.44714406253649</v>
      </c>
      <c r="CW460" s="21">
        <v>654.649275366089</v>
      </c>
      <c r="CX460" s="165"/>
      <c r="CY460" s="167"/>
      <c r="CZ460" s="167"/>
      <c r="DA460" s="167"/>
      <c r="DB460" s="167"/>
      <c r="DC460" s="167"/>
      <c r="DD460" s="167"/>
      <c r="DE460" s="8"/>
    </row>
    <row r="461" spans="1:109" x14ac:dyDescent="0.2">
      <c r="A461" s="7" t="str">
        <f t="shared" si="7"/>
        <v>EIGL_gg_QU_18</v>
      </c>
      <c r="B461" s="5" t="s">
        <v>3806</v>
      </c>
      <c r="C461" s="5" t="s">
        <v>646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8">
        <v>436.90293690890775</v>
      </c>
      <c r="CS461" s="8">
        <v>436.07842669008846</v>
      </c>
      <c r="CT461" s="8">
        <v>436.29298639171287</v>
      </c>
      <c r="CU461" s="8">
        <v>441.18106228651982</v>
      </c>
      <c r="CV461" s="8">
        <v>452.34707356523842</v>
      </c>
      <c r="CW461" s="21">
        <v>469.2608080562602</v>
      </c>
      <c r="CX461" s="165"/>
      <c r="CY461" s="167"/>
      <c r="CZ461" s="167"/>
      <c r="DA461" s="167"/>
      <c r="DB461" s="167"/>
      <c r="DC461" s="167"/>
      <c r="DD461" s="167"/>
      <c r="DE461" s="8"/>
    </row>
    <row r="462" spans="1:109" x14ac:dyDescent="0.2">
      <c r="A462" s="7" t="str">
        <f t="shared" si="7"/>
        <v>EIGL_gg_QU_19</v>
      </c>
      <c r="B462" s="5" t="s">
        <v>3806</v>
      </c>
      <c r="C462" s="5" t="s">
        <v>646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8">
        <v>429.66810529538907</v>
      </c>
      <c r="CS462" s="8">
        <v>432.65922144400957</v>
      </c>
      <c r="CT462" s="8">
        <v>441.66863442032491</v>
      </c>
      <c r="CU462" s="8">
        <v>446.66954064888779</v>
      </c>
      <c r="CV462" s="8">
        <v>452.84526272694376</v>
      </c>
      <c r="CW462" s="21">
        <v>458.6864244683839</v>
      </c>
      <c r="CX462" s="165"/>
      <c r="CY462" s="167"/>
      <c r="CZ462" s="167"/>
      <c r="DA462" s="167"/>
      <c r="DB462" s="167"/>
      <c r="DC462" s="167"/>
      <c r="DD462" s="167"/>
      <c r="DE462" s="8"/>
    </row>
    <row r="463" spans="1:109" x14ac:dyDescent="0.2">
      <c r="A463" s="7" t="str">
        <f t="shared" si="7"/>
        <v>EIGL_gg_QU_20</v>
      </c>
      <c r="B463" s="5" t="s">
        <v>3806</v>
      </c>
      <c r="C463" s="5" t="s">
        <v>646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8">
        <v>640.5706050471432</v>
      </c>
      <c r="CS463" s="8">
        <v>646.08466709515494</v>
      </c>
      <c r="CT463" s="8">
        <v>665.20064656940099</v>
      </c>
      <c r="CU463" s="8">
        <v>679.39598610820383</v>
      </c>
      <c r="CV463" s="8">
        <v>689.94317825518328</v>
      </c>
      <c r="CW463" s="21">
        <v>696.38425399083292</v>
      </c>
      <c r="CX463" s="165"/>
      <c r="CY463" s="167"/>
      <c r="CZ463" s="167"/>
      <c r="DA463" s="167"/>
      <c r="DB463" s="167"/>
      <c r="DC463" s="167"/>
      <c r="DD463" s="167"/>
      <c r="DE463" s="8"/>
    </row>
    <row r="464" spans="1:109" x14ac:dyDescent="0.2">
      <c r="A464" s="7" t="str">
        <f t="shared" si="7"/>
        <v>EIGL_gg_QU_21</v>
      </c>
      <c r="B464" s="5" t="s">
        <v>3806</v>
      </c>
      <c r="C464" s="5" t="s">
        <v>646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8">
        <v>419.31571403318594</v>
      </c>
      <c r="CS464" s="8">
        <v>421.51635144204784</v>
      </c>
      <c r="CT464" s="8">
        <v>425.76848547622581</v>
      </c>
      <c r="CU464" s="8">
        <v>422.8031798749721</v>
      </c>
      <c r="CV464" s="8">
        <v>423.91849877981326</v>
      </c>
      <c r="CW464" s="21">
        <v>430.46349950233827</v>
      </c>
      <c r="CX464" s="165"/>
      <c r="CY464" s="167"/>
      <c r="CZ464" s="167"/>
      <c r="DA464" s="167"/>
      <c r="DB464" s="167"/>
      <c r="DC464" s="167"/>
      <c r="DD464" s="167"/>
      <c r="DE464" s="8"/>
    </row>
    <row r="465" spans="1:109" x14ac:dyDescent="0.2">
      <c r="A465" s="7" t="str">
        <f t="shared" si="7"/>
        <v>EIGL_gg_QU_22</v>
      </c>
      <c r="B465" s="5" t="s">
        <v>3806</v>
      </c>
      <c r="C465" s="5" t="s">
        <v>646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8">
        <v>856.08069481709936</v>
      </c>
      <c r="CS465" s="8">
        <v>852.58315290402209</v>
      </c>
      <c r="CT465" s="8">
        <v>866.46888613574401</v>
      </c>
      <c r="CU465" s="8">
        <v>878.13594727891962</v>
      </c>
      <c r="CV465" s="8">
        <v>890.20924461444974</v>
      </c>
      <c r="CW465" s="21">
        <v>895.92439654671057</v>
      </c>
      <c r="CX465" s="165"/>
      <c r="CY465" s="167"/>
      <c r="CZ465" s="167"/>
      <c r="DA465" s="167"/>
      <c r="DB465" s="167"/>
      <c r="DC465" s="167"/>
      <c r="DD465" s="167"/>
      <c r="DE465" s="8"/>
    </row>
    <row r="466" spans="1:109" x14ac:dyDescent="0.2">
      <c r="A466" s="7" t="str">
        <f t="shared" si="7"/>
        <v>EIGL_gg_QU_23</v>
      </c>
      <c r="B466" s="5" t="s">
        <v>3806</v>
      </c>
      <c r="C466" s="5" t="s">
        <v>646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8">
        <v>719.26742728459965</v>
      </c>
      <c r="CS466" s="8">
        <v>719.22413606245766</v>
      </c>
      <c r="CT466" s="8">
        <v>727.64118728326639</v>
      </c>
      <c r="CU466" s="8">
        <v>741.5228485003496</v>
      </c>
      <c r="CV466" s="8">
        <v>769.23859621991085</v>
      </c>
      <c r="CW466" s="21">
        <v>813.13841442589558</v>
      </c>
      <c r="CX466" s="165"/>
      <c r="CY466" s="167"/>
      <c r="CZ466" s="167"/>
      <c r="DA466" s="167"/>
      <c r="DB466" s="167"/>
      <c r="DC466" s="167"/>
      <c r="DD466" s="167"/>
      <c r="DE466" s="8"/>
    </row>
    <row r="467" spans="1:109" x14ac:dyDescent="0.2">
      <c r="A467" s="7" t="str">
        <f t="shared" si="7"/>
        <v>EIGL_gg_QU_24</v>
      </c>
      <c r="B467" s="5" t="s">
        <v>3806</v>
      </c>
      <c r="C467" s="5" t="s">
        <v>646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8">
        <v>834.10970632257397</v>
      </c>
      <c r="CS467" s="8">
        <v>818.07860265378747</v>
      </c>
      <c r="CT467" s="8">
        <v>820.14832602533954</v>
      </c>
      <c r="CU467" s="8">
        <v>831.08591001576849</v>
      </c>
      <c r="CV467" s="8">
        <v>855.30735605083385</v>
      </c>
      <c r="CW467" s="21">
        <v>853.38869738846176</v>
      </c>
      <c r="CX467" s="165"/>
      <c r="CY467" s="167"/>
      <c r="CZ467" s="167"/>
      <c r="DA467" s="167"/>
      <c r="DB467" s="167"/>
      <c r="DC467" s="167"/>
      <c r="DD467" s="167"/>
      <c r="DE467" s="8"/>
    </row>
    <row r="468" spans="1:109" x14ac:dyDescent="0.2">
      <c r="A468" s="7" t="str">
        <f t="shared" si="7"/>
        <v>EIGL_gg_QU_25</v>
      </c>
      <c r="B468" s="5" t="s">
        <v>3806</v>
      </c>
      <c r="C468" s="5" t="s">
        <v>646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8">
        <v>663.47930083400399</v>
      </c>
      <c r="CS468" s="8">
        <v>676.54596922382132</v>
      </c>
      <c r="CT468" s="8">
        <v>680.62305117244671</v>
      </c>
      <c r="CU468" s="8">
        <v>691.39493459287939</v>
      </c>
      <c r="CV468" s="8">
        <v>685.18715059532758</v>
      </c>
      <c r="CW468" s="21">
        <v>684.20879942078864</v>
      </c>
      <c r="CX468" s="165"/>
      <c r="CY468" s="167"/>
      <c r="CZ468" s="167"/>
      <c r="DA468" s="167"/>
      <c r="DB468" s="167"/>
      <c r="DC468" s="167"/>
      <c r="DD468" s="167"/>
      <c r="DE468" s="8"/>
    </row>
    <row r="469" spans="1:109" x14ac:dyDescent="0.2">
      <c r="A469" s="7" t="str">
        <f>CONCATENATE(B469,"_",C469,"_",D469)</f>
        <v>EIGL_gg_QU_26</v>
      </c>
      <c r="B469" s="5" t="s">
        <v>3806</v>
      </c>
      <c r="C469" s="5" t="s">
        <v>646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8">
        <v>210.83360802294169</v>
      </c>
      <c r="CS469" s="8">
        <v>218.5595391586107</v>
      </c>
      <c r="CT469" s="8">
        <v>225.20677168435463</v>
      </c>
      <c r="CU469" s="8">
        <v>237.01830417928295</v>
      </c>
      <c r="CV469" s="8">
        <v>242.39082240707648</v>
      </c>
      <c r="CW469" s="21">
        <v>256.18291824299246</v>
      </c>
      <c r="CX469" s="165"/>
      <c r="CY469" s="167"/>
      <c r="CZ469" s="167"/>
      <c r="DA469" s="167"/>
      <c r="DB469" s="167"/>
      <c r="DC469" s="167"/>
      <c r="DD469" s="167"/>
      <c r="DE469" s="8"/>
    </row>
    <row r="470" spans="1:109" ht="15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W470" s="19" t="s">
        <v>573</v>
      </c>
      <c r="CX470" s="165"/>
      <c r="CY470" s="167"/>
      <c r="CZ470" s="167"/>
      <c r="DA470" s="167"/>
      <c r="DB470" s="167"/>
      <c r="DC470" s="167"/>
      <c r="DD470" s="167"/>
      <c r="DE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M20" sqref="M20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3" spans="1:5" x14ac:dyDescent="0.2">
      <c r="B3" s="13">
        <f>hi!C28</f>
        <v>1</v>
      </c>
    </row>
    <row r="7" spans="1:5" x14ac:dyDescent="0.2">
      <c r="A7" s="14" t="s">
        <v>75</v>
      </c>
    </row>
    <row r="8" spans="1:5" x14ac:dyDescent="0.2">
      <c r="B8" s="2" t="s">
        <v>218</v>
      </c>
      <c r="C8" s="2" t="s">
        <v>219</v>
      </c>
      <c r="D8" s="2" t="s">
        <v>220</v>
      </c>
      <c r="E8" s="2" t="s">
        <v>221</v>
      </c>
    </row>
    <row r="9" spans="1:5" x14ac:dyDescent="0.2">
      <c r="A9" s="13" t="str">
        <f>IF(B$3=1,B9,IF(B$3=2,C9,IF(B$3=3,D9,IF(B$3=4,E9,B9))))</f>
        <v>Index (1985 = 100)</v>
      </c>
      <c r="B9" s="15" t="s">
        <v>82</v>
      </c>
      <c r="C9" s="15" t="s">
        <v>96</v>
      </c>
      <c r="D9" s="16" t="s">
        <v>96</v>
      </c>
      <c r="E9" s="16" t="s">
        <v>82</v>
      </c>
    </row>
    <row r="10" spans="1:5" x14ac:dyDescent="0.2">
      <c r="A10" s="13" t="str">
        <f>IF(B$3=1,B10,IF(B$3=2,C10,IF(B$3=3,D10,IF(B$3=4,E10,B10))))</f>
        <v>Index (1. Quartal 2000 = 100)</v>
      </c>
      <c r="B10" s="16" t="s">
        <v>81</v>
      </c>
      <c r="C10" s="16" t="s">
        <v>387</v>
      </c>
      <c r="D10" s="16" t="s">
        <v>422</v>
      </c>
      <c r="E10" s="16" t="s">
        <v>408</v>
      </c>
    </row>
    <row r="11" spans="1:5" x14ac:dyDescent="0.2">
      <c r="A11" s="13" t="str">
        <f>IF(B$3=1,B11,IF(B$3=2,C11,IF(B$3=3,D11,IF(B$3=4,E11,B11))))</f>
        <v>Quelle: Transaktionspreisindizes Fahrländer Partner.</v>
      </c>
      <c r="B11" s="16" t="s">
        <v>241</v>
      </c>
      <c r="C11" s="16" t="s">
        <v>242</v>
      </c>
      <c r="D11" s="16" t="s">
        <v>428</v>
      </c>
      <c r="E11" s="16" t="s">
        <v>565</v>
      </c>
    </row>
    <row r="12" spans="1:5" x14ac:dyDescent="0.2">
      <c r="A12" s="13" t="str">
        <f>IF(B$3=1,B12,IF(B$3=2,C12,IF(B$3=3,D12,IF(B$3=4,E12,B12))))</f>
        <v>Transaktionspreis- und Baulandindizes für Wohneigentum</v>
      </c>
      <c r="B12" s="15" t="s">
        <v>3993</v>
      </c>
      <c r="C12" s="16" t="s">
        <v>3994</v>
      </c>
      <c r="D12" s="16" t="s">
        <v>3995</v>
      </c>
      <c r="E12" s="16" t="s">
        <v>3996</v>
      </c>
    </row>
    <row r="13" spans="1:5" x14ac:dyDescent="0.2">
      <c r="A13" s="13" t="str">
        <f t="shared" ref="A13:A44" si="0">IF(B$3=1,B13,IF(B$3=2,C13,IF(B$3=3,D13,IF(B$3=4,E13,B13))))</f>
        <v xml:space="preserve"> </v>
      </c>
      <c r="B13" s="16" t="s">
        <v>122</v>
      </c>
      <c r="C13" s="16" t="s">
        <v>121</v>
      </c>
      <c r="D13" s="16" t="s">
        <v>423</v>
      </c>
      <c r="E13" s="16" t="s">
        <v>553</v>
      </c>
    </row>
    <row r="14" spans="1:5" x14ac:dyDescent="0.2">
      <c r="A14" s="13" t="str">
        <f t="shared" si="0"/>
        <v>Datenstand:</v>
      </c>
      <c r="B14" s="16" t="s">
        <v>2</v>
      </c>
      <c r="C14" s="16" t="s">
        <v>123</v>
      </c>
      <c r="D14" s="16" t="s">
        <v>424</v>
      </c>
      <c r="E14" s="16" t="s">
        <v>564</v>
      </c>
    </row>
    <row r="15" spans="1:5" x14ac:dyDescent="0.2">
      <c r="A15" s="13" t="str">
        <f t="shared" si="0"/>
        <v>Methode:</v>
      </c>
      <c r="B15" s="16" t="s">
        <v>6</v>
      </c>
      <c r="C15" s="16" t="s">
        <v>90</v>
      </c>
      <c r="D15" s="16" t="s">
        <v>425</v>
      </c>
      <c r="E15" s="16" t="s">
        <v>409</v>
      </c>
    </row>
    <row r="16" spans="1:5" x14ac:dyDescent="0.2">
      <c r="A16" s="13" t="str">
        <f t="shared" si="0"/>
        <v>Transaktionsbasierte hedonische Preisindizes auf der Basis der indirekten Methode</v>
      </c>
      <c r="B16" s="16" t="s">
        <v>11</v>
      </c>
      <c r="C16" s="16" t="s">
        <v>128</v>
      </c>
      <c r="D16" s="16" t="s">
        <v>426</v>
      </c>
      <c r="E16" s="16" t="s">
        <v>566</v>
      </c>
    </row>
    <row r="17" spans="1:6" x14ac:dyDescent="0.2">
      <c r="A17" s="13" t="str">
        <f t="shared" si="0"/>
        <v>(quartalsweise Schätzgleichung) mit variablen hedonischen Preisen.</v>
      </c>
      <c r="B17" s="16" t="s">
        <v>12</v>
      </c>
      <c r="C17" s="16" t="s">
        <v>129</v>
      </c>
      <c r="D17" s="16" t="s">
        <v>427</v>
      </c>
      <c r="E17" s="16" t="s">
        <v>554</v>
      </c>
    </row>
    <row r="18" spans="1:6" x14ac:dyDescent="0.2">
      <c r="A18" s="13" t="str">
        <f t="shared" si="0"/>
        <v>Indexierung gewichtet aggregierter Marktwerte von Objekten mit konstanten Qualitäten.</v>
      </c>
      <c r="B18" s="16" t="s">
        <v>13</v>
      </c>
      <c r="C18" s="16" t="s">
        <v>120</v>
      </c>
      <c r="D18" s="16" t="s">
        <v>470</v>
      </c>
      <c r="E18" s="16" t="s">
        <v>567</v>
      </c>
    </row>
    <row r="19" spans="1:6" x14ac:dyDescent="0.2">
      <c r="A19" s="13" t="str">
        <f t="shared" si="0"/>
        <v>Die landesweiten und grossregionalen Indizes werden ungeglättet publiziert.</v>
      </c>
      <c r="B19" s="16" t="s">
        <v>612</v>
      </c>
      <c r="C19" s="16" t="s">
        <v>614</v>
      </c>
      <c r="D19" s="16" t="s">
        <v>615</v>
      </c>
      <c r="E19" s="16" t="s">
        <v>616</v>
      </c>
    </row>
    <row r="20" spans="1:6" x14ac:dyDescent="0.2">
      <c r="A20" s="13" t="str">
        <f t="shared" si="0"/>
        <v>Räumliche Aggregate:</v>
      </c>
      <c r="B20" s="16" t="s">
        <v>4013</v>
      </c>
      <c r="C20" s="16" t="s">
        <v>4020</v>
      </c>
      <c r="D20" s="16" t="s">
        <v>4014</v>
      </c>
      <c r="E20" s="16" t="s">
        <v>4015</v>
      </c>
    </row>
    <row r="21" spans="1:6" x14ac:dyDescent="0.2">
      <c r="A21" s="13" t="str">
        <f t="shared" si="0"/>
        <v>Schweiz, FPRE-Regionen, Kantone (kostenlos), MS-Regionen auf Anfrage.</v>
      </c>
      <c r="B21" s="16" t="s">
        <v>4016</v>
      </c>
      <c r="C21" s="16" t="s">
        <v>4017</v>
      </c>
      <c r="D21" s="16" t="s">
        <v>4018</v>
      </c>
      <c r="E21" s="16" t="s">
        <v>4019</v>
      </c>
    </row>
    <row r="22" spans="1:6" x14ac:dyDescent="0.2">
      <c r="A22" s="13" t="str">
        <f t="shared" si="0"/>
        <v>Region:</v>
      </c>
      <c r="B22" s="16" t="s">
        <v>3954</v>
      </c>
      <c r="C22" s="16" t="s">
        <v>3983</v>
      </c>
      <c r="D22" s="16" t="s">
        <v>3984</v>
      </c>
      <c r="E22" s="16" t="s">
        <v>3954</v>
      </c>
      <c r="F22" s="2" t="s">
        <v>3985</v>
      </c>
    </row>
    <row r="23" spans="1:6" x14ac:dyDescent="0.2">
      <c r="A23" s="13" t="str">
        <f t="shared" si="0"/>
        <v>Kanton:</v>
      </c>
      <c r="B23" s="16" t="s">
        <v>3986</v>
      </c>
      <c r="C23" s="16" t="s">
        <v>3987</v>
      </c>
      <c r="D23" s="16" t="s">
        <v>3988</v>
      </c>
      <c r="E23" s="16" t="s">
        <v>3987</v>
      </c>
    </row>
    <row r="24" spans="1:6" x14ac:dyDescent="0.2">
      <c r="A24" s="13" t="str">
        <f t="shared" si="0"/>
        <v>(weitere Aggregate auf Anfrage).</v>
      </c>
      <c r="B24" s="16" t="s">
        <v>235</v>
      </c>
      <c r="C24" s="16" t="s">
        <v>236</v>
      </c>
      <c r="D24" s="16" t="s">
        <v>429</v>
      </c>
      <c r="E24" s="16" t="s">
        <v>555</v>
      </c>
    </row>
    <row r="25" spans="1:6" x14ac:dyDescent="0.2">
      <c r="A25" s="13" t="str">
        <f t="shared" si="0"/>
        <v>Die Aggregation erfolgt Transaktionswert-gewichtet.</v>
      </c>
      <c r="B25" s="16" t="s">
        <v>66</v>
      </c>
      <c r="C25" s="16" t="s">
        <v>91</v>
      </c>
      <c r="D25" s="16" t="s">
        <v>430</v>
      </c>
      <c r="E25" s="16" t="s">
        <v>568</v>
      </c>
    </row>
    <row r="26" spans="1:6" x14ac:dyDescent="0.2">
      <c r="A26" s="13" t="str">
        <f t="shared" si="0"/>
        <v>Marktsegemente:</v>
      </c>
      <c r="B26" s="16" t="s">
        <v>3674</v>
      </c>
      <c r="C26" s="16" t="s">
        <v>238</v>
      </c>
      <c r="D26" s="16" t="s">
        <v>431</v>
      </c>
      <c r="E26" s="16" t="s">
        <v>486</v>
      </c>
    </row>
    <row r="27" spans="1:6" x14ac:dyDescent="0.2">
      <c r="A27" s="13" t="str">
        <f t="shared" si="0"/>
        <v xml:space="preserve"> </v>
      </c>
      <c r="B27" s="16" t="s">
        <v>122</v>
      </c>
      <c r="C27" s="16" t="s">
        <v>239</v>
      </c>
      <c r="D27" s="16" t="s">
        <v>432</v>
      </c>
      <c r="E27" s="16" t="s">
        <v>122</v>
      </c>
    </row>
    <row r="28" spans="1:6" x14ac:dyDescent="0.2">
      <c r="A28" s="13" t="str">
        <f t="shared" si="0"/>
        <v>Unteres:</v>
      </c>
      <c r="B28" s="16" t="s">
        <v>7</v>
      </c>
      <c r="C28" s="16" t="s">
        <v>124</v>
      </c>
      <c r="D28" s="16" t="s">
        <v>433</v>
      </c>
      <c r="E28" s="16" t="s">
        <v>487</v>
      </c>
    </row>
    <row r="29" spans="1:6" x14ac:dyDescent="0.2">
      <c r="A29" s="13" t="str">
        <f t="shared" si="0"/>
        <v>Neubau, durchschnittlich ausgebaut, durchschnittliche Mikrolage.</v>
      </c>
      <c r="B29" s="16" t="s">
        <v>655</v>
      </c>
      <c r="C29" s="16" t="s">
        <v>656</v>
      </c>
      <c r="D29" s="16" t="s">
        <v>3703</v>
      </c>
      <c r="E29" s="16" t="s">
        <v>657</v>
      </c>
    </row>
    <row r="30" spans="1:6" x14ac:dyDescent="0.2">
      <c r="A30" s="13" t="str">
        <f t="shared" si="0"/>
        <v>EWG: 75m2 HNF SIA 416.</v>
      </c>
      <c r="B30" s="16" t="s">
        <v>647</v>
      </c>
      <c r="C30" s="16" t="s">
        <v>648</v>
      </c>
      <c r="D30" s="16" t="s">
        <v>649</v>
      </c>
      <c r="E30" s="16" t="s">
        <v>650</v>
      </c>
    </row>
    <row r="31" spans="1:6" x14ac:dyDescent="0.2">
      <c r="A31" s="13" t="str">
        <f t="shared" si="0"/>
        <v>EFH: einseitig angebaut, 350m2 Grundstückfläche, 650m3 SIA 416.</v>
      </c>
      <c r="B31" s="16" t="s">
        <v>651</v>
      </c>
      <c r="C31" s="16" t="s">
        <v>652</v>
      </c>
      <c r="D31" s="16" t="s">
        <v>653</v>
      </c>
      <c r="E31" s="16" t="s">
        <v>654</v>
      </c>
    </row>
    <row r="32" spans="1:6" x14ac:dyDescent="0.2">
      <c r="A32" s="13" t="str">
        <f t="shared" si="0"/>
        <v>Mittleres:</v>
      </c>
      <c r="B32" s="16" t="s">
        <v>8</v>
      </c>
      <c r="C32" s="16" t="s">
        <v>125</v>
      </c>
      <c r="D32" s="16" t="s">
        <v>434</v>
      </c>
      <c r="E32" s="16" t="s">
        <v>488</v>
      </c>
    </row>
    <row r="33" spans="1:5" x14ac:dyDescent="0.2">
      <c r="A33" s="13" t="str">
        <f t="shared" si="0"/>
        <v>Neubau, durchschnittlich ausgebaut, gute Mikrolage.</v>
      </c>
      <c r="B33" s="16" t="s">
        <v>64</v>
      </c>
      <c r="C33" s="16" t="s">
        <v>93</v>
      </c>
      <c r="D33" s="16" t="s">
        <v>482</v>
      </c>
      <c r="E33" s="16" t="s">
        <v>556</v>
      </c>
    </row>
    <row r="34" spans="1:5" x14ac:dyDescent="0.2">
      <c r="A34" s="13" t="str">
        <f t="shared" si="0"/>
        <v>EWG: 115m2 HNF SIA 416.</v>
      </c>
      <c r="B34" s="16" t="s">
        <v>658</v>
      </c>
      <c r="C34" s="16" t="s">
        <v>659</v>
      </c>
      <c r="D34" s="16" t="s">
        <v>659</v>
      </c>
      <c r="E34" s="16" t="s">
        <v>660</v>
      </c>
    </row>
    <row r="35" spans="1:5" x14ac:dyDescent="0.2">
      <c r="A35" s="13" t="str">
        <f t="shared" si="0"/>
        <v>EFH: freistehend, 500m2 Grundstückfläche, 710m3 SIA 416.</v>
      </c>
      <c r="B35" s="16" t="s">
        <v>661</v>
      </c>
      <c r="C35" s="16" t="s">
        <v>662</v>
      </c>
      <c r="D35" s="16" t="s">
        <v>663</v>
      </c>
      <c r="E35" s="16" t="s">
        <v>664</v>
      </c>
    </row>
    <row r="36" spans="1:5" x14ac:dyDescent="0.2">
      <c r="A36" s="13" t="str">
        <f t="shared" si="0"/>
        <v>Gehobenes:</v>
      </c>
      <c r="B36" s="16" t="s">
        <v>9</v>
      </c>
      <c r="C36" s="16" t="s">
        <v>126</v>
      </c>
      <c r="D36" s="16" t="s">
        <v>435</v>
      </c>
      <c r="E36" s="16" t="s">
        <v>489</v>
      </c>
    </row>
    <row r="37" spans="1:5" x14ac:dyDescent="0.2">
      <c r="A37" s="13" t="str">
        <f t="shared" si="0"/>
        <v>Neubau, luxuriös ausgebaut, beste Mikrolage.</v>
      </c>
      <c r="B37" s="16" t="s">
        <v>65</v>
      </c>
      <c r="C37" s="16" t="s">
        <v>94</v>
      </c>
      <c r="D37" s="16" t="s">
        <v>483</v>
      </c>
      <c r="E37" s="16" t="s">
        <v>557</v>
      </c>
    </row>
    <row r="38" spans="1:5" x14ac:dyDescent="0.2">
      <c r="A38" s="13" t="str">
        <f t="shared" si="0"/>
        <v>EWG: 180m2 HNF SIA 416.</v>
      </c>
      <c r="B38" s="16" t="s">
        <v>237</v>
      </c>
      <c r="C38" s="16" t="s">
        <v>490</v>
      </c>
      <c r="D38" s="16" t="s">
        <v>490</v>
      </c>
      <c r="E38" s="16" t="s">
        <v>558</v>
      </c>
    </row>
    <row r="39" spans="1:5" x14ac:dyDescent="0.2">
      <c r="A39" s="13" t="str">
        <f t="shared" si="0"/>
        <v>EFH: freistehend, 900m2 Grundstückfläche, 1'250m3 SIA 416.</v>
      </c>
      <c r="B39" s="16" t="s">
        <v>665</v>
      </c>
      <c r="C39" s="16" t="s">
        <v>666</v>
      </c>
      <c r="D39" s="16" t="s">
        <v>667</v>
      </c>
      <c r="E39" s="16" t="s">
        <v>668</v>
      </c>
    </row>
    <row r="40" spans="1:5" x14ac:dyDescent="0.2">
      <c r="A40" s="13" t="str">
        <f t="shared" si="0"/>
        <v>Literatur:</v>
      </c>
      <c r="B40" s="16" t="s">
        <v>10</v>
      </c>
      <c r="C40" s="16" t="s">
        <v>95</v>
      </c>
      <c r="D40" s="16" t="s">
        <v>436</v>
      </c>
      <c r="E40" s="16" t="s">
        <v>559</v>
      </c>
    </row>
    <row r="41" spans="1:5" x14ac:dyDescent="0.2">
      <c r="A41" s="13" t="str">
        <f t="shared" si="0"/>
        <v>Fahrländer Partner (2016)</v>
      </c>
      <c r="B41" s="16" t="s">
        <v>3810</v>
      </c>
      <c r="C41" s="16" t="s">
        <v>3810</v>
      </c>
      <c r="D41" s="16" t="s">
        <v>3810</v>
      </c>
      <c r="E41" s="16" t="s">
        <v>3810</v>
      </c>
    </row>
    <row r="42" spans="1:5" x14ac:dyDescent="0.2">
      <c r="A42" s="13" t="str">
        <f t="shared" si="0"/>
        <v>Immobilien-Preisindizes von Fahrländer Partner: Methoden-Kurzbeschrieb</v>
      </c>
      <c r="B42" s="16" t="s">
        <v>3717</v>
      </c>
      <c r="C42" s="16" t="s">
        <v>3718</v>
      </c>
      <c r="D42" s="16" t="s">
        <v>3719</v>
      </c>
      <c r="E42" s="16" t="s">
        <v>3720</v>
      </c>
    </row>
    <row r="43" spans="1:5" x14ac:dyDescent="0.2">
      <c r="A43" s="13" t="str">
        <f t="shared" si="0"/>
        <v>Im Anhang des Methoden-Kurzbeschriebs befindet sich ein Literaturverzeichnis.</v>
      </c>
      <c r="B43" s="16" t="s">
        <v>57</v>
      </c>
      <c r="C43" s="16" t="s">
        <v>127</v>
      </c>
      <c r="D43" s="16" t="s">
        <v>471</v>
      </c>
      <c r="E43" s="16" t="s">
        <v>560</v>
      </c>
    </row>
    <row r="44" spans="1:5" x14ac:dyDescent="0.2">
      <c r="A44" s="13" t="str">
        <f t="shared" si="0"/>
        <v>Überblick Indizes (Neubau)</v>
      </c>
      <c r="B44" s="16" t="s">
        <v>71</v>
      </c>
      <c r="C44" s="16" t="s">
        <v>92</v>
      </c>
      <c r="D44" s="16" t="s">
        <v>437</v>
      </c>
      <c r="E44" s="16" t="s">
        <v>562</v>
      </c>
    </row>
    <row r="45" spans="1:5" x14ac:dyDescent="0.2">
      <c r="A45" s="13" t="str">
        <f t="shared" ref="A45:A55" si="1">IF(B$3=1,B45,IF(B$3=2,C45,IF(B$3=3,D45,IF(B$3=4,E45,B45))))</f>
        <v>Gesamtindizes:</v>
      </c>
      <c r="B45" s="16" t="s">
        <v>3672</v>
      </c>
      <c r="C45" s="16" t="s">
        <v>3698</v>
      </c>
      <c r="D45" s="16" t="s">
        <v>3699</v>
      </c>
      <c r="E45" s="16" t="s">
        <v>3690</v>
      </c>
    </row>
    <row r="46" spans="1:5" x14ac:dyDescent="0.2">
      <c r="A46" s="13" t="str">
        <f t="shared" si="1"/>
        <v>Eigentumswohnungen (gewichtetes Aggregat der drei EWG-Marktsegmente)</v>
      </c>
      <c r="B46" s="16" t="s">
        <v>3676</v>
      </c>
      <c r="C46" s="16" t="s">
        <v>3693</v>
      </c>
      <c r="D46" s="16" t="s">
        <v>3700</v>
      </c>
      <c r="E46" s="16" t="s">
        <v>3697</v>
      </c>
    </row>
    <row r="47" spans="1:5" x14ac:dyDescent="0.2">
      <c r="A47" s="13" t="str">
        <f t="shared" si="1"/>
        <v>Einfamilienhäuser (gewichtetes Aggregat der drei EFH-Marktsegmente)</v>
      </c>
      <c r="B47" s="16" t="s">
        <v>3675</v>
      </c>
      <c r="C47" s="16" t="s">
        <v>3694</v>
      </c>
      <c r="D47" s="16" t="s">
        <v>3701</v>
      </c>
      <c r="E47" s="16" t="s">
        <v>3696</v>
      </c>
    </row>
    <row r="48" spans="1:5" x14ac:dyDescent="0.2">
      <c r="A48" s="13" t="str">
        <f t="shared" si="1"/>
        <v>Wohneigentum (gewichtetes Aggregat aller Marktsegmente)</v>
      </c>
      <c r="B48" s="16" t="s">
        <v>3677</v>
      </c>
      <c r="C48" s="16" t="s">
        <v>3691</v>
      </c>
      <c r="D48" s="16" t="s">
        <v>3851</v>
      </c>
      <c r="E48" s="16" t="s">
        <v>3692</v>
      </c>
    </row>
    <row r="49" spans="1:5" x14ac:dyDescent="0.2">
      <c r="A49" s="13" t="str">
        <f t="shared" si="1"/>
        <v>Bauland MFH: mit 8 EWG und einer Ausnützungsziffer von 0.6</v>
      </c>
      <c r="B49" s="16" t="s">
        <v>3793</v>
      </c>
      <c r="C49" s="16" t="s">
        <v>3807</v>
      </c>
      <c r="D49" s="16" t="s">
        <v>3808</v>
      </c>
      <c r="E49" s="16" t="s">
        <v>3809</v>
      </c>
    </row>
    <row r="50" spans="1:5" x14ac:dyDescent="0.2">
      <c r="A50" s="13" t="str">
        <f t="shared" si="1"/>
        <v>Jahresvergleich</v>
      </c>
      <c r="B50" s="16" t="s">
        <v>3931</v>
      </c>
      <c r="C50" s="16" t="s">
        <v>3941</v>
      </c>
      <c r="D50" s="16" t="s">
        <v>3944</v>
      </c>
      <c r="E50" s="16" t="s">
        <v>3939</v>
      </c>
    </row>
    <row r="51" spans="1:5" x14ac:dyDescent="0.2">
      <c r="A51" s="13" t="str">
        <f t="shared" si="1"/>
        <v>5-Jahresvergleich</v>
      </c>
      <c r="B51" s="16" t="s">
        <v>3932</v>
      </c>
      <c r="C51" s="16" t="s">
        <v>3942</v>
      </c>
      <c r="D51" s="16" t="s">
        <v>3943</v>
      </c>
      <c r="E51" s="16" t="s">
        <v>3940</v>
      </c>
    </row>
    <row r="52" spans="1:5" x14ac:dyDescent="0.2">
      <c r="A52" s="13" t="str">
        <f t="shared" si="1"/>
        <v>Kennzahlen</v>
      </c>
      <c r="B52" s="16" t="s">
        <v>3945</v>
      </c>
      <c r="C52" s="16" t="s">
        <v>3946</v>
      </c>
      <c r="D52" s="16" t="s">
        <v>3947</v>
      </c>
      <c r="E52" s="16" t="s">
        <v>3948</v>
      </c>
    </row>
    <row r="53" spans="1:5" x14ac:dyDescent="0.2">
      <c r="A53" s="13" t="str">
        <f t="shared" si="1"/>
        <v>Index:</v>
      </c>
      <c r="B53" s="16" t="s">
        <v>3949</v>
      </c>
      <c r="C53" s="16" t="s">
        <v>3950</v>
      </c>
      <c r="D53" s="16" t="s">
        <v>3950</v>
      </c>
      <c r="E53" s="16" t="s">
        <v>3949</v>
      </c>
    </row>
    <row r="54" spans="1:5" x14ac:dyDescent="0.2">
      <c r="A54" s="13" t="str">
        <f t="shared" si="1"/>
        <v>Sprache:</v>
      </c>
      <c r="B54" s="2" t="s">
        <v>3930</v>
      </c>
      <c r="C54" s="2" t="s">
        <v>3951</v>
      </c>
      <c r="D54" s="2" t="s">
        <v>3952</v>
      </c>
      <c r="E54" s="2" t="s">
        <v>3953</v>
      </c>
    </row>
    <row r="55" spans="1:5" x14ac:dyDescent="0.2">
      <c r="A55" s="52" t="str">
        <f t="shared" si="1"/>
        <v>Drucken</v>
      </c>
      <c r="B55" s="2" t="s">
        <v>3978</v>
      </c>
      <c r="C55" s="2" t="s">
        <v>3979</v>
      </c>
      <c r="D55" s="2" t="s">
        <v>3980</v>
      </c>
      <c r="E55" s="2" t="s">
        <v>3981</v>
      </c>
    </row>
    <row r="56" spans="1:5" x14ac:dyDescent="0.2">
      <c r="D56" s="17"/>
    </row>
    <row r="57" spans="1:5" x14ac:dyDescent="0.2">
      <c r="A57" s="14" t="s">
        <v>234</v>
      </c>
      <c r="D57" s="17"/>
    </row>
    <row r="58" spans="1:5" x14ac:dyDescent="0.2">
      <c r="B58" s="2" t="s">
        <v>218</v>
      </c>
      <c r="C58" s="2" t="s">
        <v>219</v>
      </c>
      <c r="D58" s="2" t="s">
        <v>220</v>
      </c>
      <c r="E58" s="2" t="s">
        <v>221</v>
      </c>
    </row>
    <row r="59" spans="1:5" x14ac:dyDescent="0.2">
      <c r="A59" s="13" t="str">
        <f>IF(B$3=1,B59,IF(B$3=2,C59,IF(B$3=3,D59,IF(B$3=4,E59,B59))))</f>
        <v>Indexreihen Schweiz (Neubau)</v>
      </c>
      <c r="B59" s="15" t="s">
        <v>72</v>
      </c>
      <c r="C59" s="15" t="s">
        <v>391</v>
      </c>
      <c r="D59" s="16" t="s">
        <v>438</v>
      </c>
      <c r="E59" s="16" t="s">
        <v>561</v>
      </c>
    </row>
    <row r="60" spans="1:5" x14ac:dyDescent="0.2">
      <c r="A60" s="13" t="str">
        <f t="shared" ref="A60:A75" si="2">IF(B$3=1,B60,IF(B$3=2,C60,IF(B$3=3,D60,IF(B$3=4,E60,B60))))</f>
        <v>Indexreihen Schweiz (Jahresmittel 1985 = 100, jährlich)</v>
      </c>
      <c r="B60" s="15" t="s">
        <v>3929</v>
      </c>
      <c r="C60" s="15" t="s">
        <v>3938</v>
      </c>
      <c r="D60" s="16" t="s">
        <v>3937</v>
      </c>
      <c r="E60" s="16" t="s">
        <v>3933</v>
      </c>
    </row>
    <row r="61" spans="1:5" x14ac:dyDescent="0.2">
      <c r="A61" s="13" t="str">
        <f t="shared" si="2"/>
        <v>Indexreihen Schweiz (1. Quartal 2000 = 100, quartalsweise)</v>
      </c>
      <c r="B61" s="15" t="s">
        <v>3928</v>
      </c>
      <c r="C61" s="15" t="s">
        <v>3935</v>
      </c>
      <c r="D61" s="16" t="s">
        <v>3936</v>
      </c>
      <c r="E61" s="16" t="s">
        <v>3934</v>
      </c>
    </row>
    <row r="62" spans="1:5" x14ac:dyDescent="0.2">
      <c r="A62" s="13" t="str">
        <f t="shared" si="2"/>
        <v>Schweiz</v>
      </c>
      <c r="B62" s="15" t="s">
        <v>76</v>
      </c>
      <c r="C62" s="15" t="s">
        <v>79</v>
      </c>
      <c r="D62" s="16" t="s">
        <v>80</v>
      </c>
      <c r="E62" s="16" t="s">
        <v>240</v>
      </c>
    </row>
    <row r="63" spans="1:5" x14ac:dyDescent="0.2">
      <c r="A63" s="13" t="str">
        <f t="shared" si="2"/>
        <v>Marktsegment</v>
      </c>
      <c r="B63" s="15" t="s">
        <v>3678</v>
      </c>
      <c r="C63" s="15" t="s">
        <v>3681</v>
      </c>
      <c r="D63" s="16" t="s">
        <v>3682</v>
      </c>
      <c r="E63" s="16" t="s">
        <v>3683</v>
      </c>
    </row>
    <row r="64" spans="1:5" x14ac:dyDescent="0.2">
      <c r="A64" s="13" t="str">
        <f t="shared" si="2"/>
        <v>Unteres</v>
      </c>
      <c r="B64" s="15" t="s">
        <v>3</v>
      </c>
      <c r="C64" s="15" t="s">
        <v>97</v>
      </c>
      <c r="D64" s="16" t="s">
        <v>439</v>
      </c>
      <c r="E64" s="16" t="s">
        <v>415</v>
      </c>
    </row>
    <row r="65" spans="1:5" x14ac:dyDescent="0.2">
      <c r="A65" s="13" t="str">
        <f t="shared" si="2"/>
        <v>Mittleres</v>
      </c>
      <c r="B65" s="15" t="s">
        <v>4</v>
      </c>
      <c r="C65" s="15" t="s">
        <v>98</v>
      </c>
      <c r="D65" s="16" t="s">
        <v>441</v>
      </c>
      <c r="E65" s="16" t="s">
        <v>413</v>
      </c>
    </row>
    <row r="66" spans="1:5" x14ac:dyDescent="0.2">
      <c r="A66" s="13" t="str">
        <f t="shared" si="2"/>
        <v>Gehobenes</v>
      </c>
      <c r="B66" s="15" t="s">
        <v>5</v>
      </c>
      <c r="C66" s="15" t="s">
        <v>99</v>
      </c>
      <c r="D66" s="16" t="s">
        <v>440</v>
      </c>
      <c r="E66" s="16" t="s">
        <v>414</v>
      </c>
    </row>
    <row r="67" spans="1:5" x14ac:dyDescent="0.2">
      <c r="A67" s="13" t="str">
        <f t="shared" si="2"/>
        <v>EWG (u)</v>
      </c>
      <c r="B67" s="15" t="s">
        <v>58</v>
      </c>
      <c r="C67" s="15" t="s">
        <v>101</v>
      </c>
      <c r="D67" s="16" t="s">
        <v>478</v>
      </c>
      <c r="E67" s="16" t="s">
        <v>416</v>
      </c>
    </row>
    <row r="68" spans="1:5" x14ac:dyDescent="0.2">
      <c r="A68" s="13" t="str">
        <f t="shared" si="2"/>
        <v>EWG (m)</v>
      </c>
      <c r="B68" s="15" t="s">
        <v>59</v>
      </c>
      <c r="C68" s="15" t="s">
        <v>100</v>
      </c>
      <c r="D68" s="16" t="s">
        <v>476</v>
      </c>
      <c r="E68" s="16" t="s">
        <v>417</v>
      </c>
    </row>
    <row r="69" spans="1:5" x14ac:dyDescent="0.2">
      <c r="A69" s="13" t="str">
        <f t="shared" si="2"/>
        <v>EWG (g)</v>
      </c>
      <c r="B69" s="15" t="s">
        <v>63</v>
      </c>
      <c r="C69" s="15" t="s">
        <v>102</v>
      </c>
      <c r="D69" s="16" t="s">
        <v>477</v>
      </c>
      <c r="E69" s="16" t="s">
        <v>418</v>
      </c>
    </row>
    <row r="70" spans="1:5" x14ac:dyDescent="0.2">
      <c r="A70" s="13" t="str">
        <f t="shared" si="2"/>
        <v>EFH (u)</v>
      </c>
      <c r="B70" s="16" t="s">
        <v>60</v>
      </c>
      <c r="C70" s="16" t="s">
        <v>103</v>
      </c>
      <c r="D70" s="16" t="s">
        <v>479</v>
      </c>
      <c r="E70" s="16" t="s">
        <v>419</v>
      </c>
    </row>
    <row r="71" spans="1:5" x14ac:dyDescent="0.2">
      <c r="A71" s="13" t="str">
        <f t="shared" si="2"/>
        <v>EFH (m)</v>
      </c>
      <c r="B71" s="16" t="s">
        <v>61</v>
      </c>
      <c r="C71" s="16" t="s">
        <v>104</v>
      </c>
      <c r="D71" s="16" t="s">
        <v>480</v>
      </c>
      <c r="E71" s="16" t="s">
        <v>420</v>
      </c>
    </row>
    <row r="72" spans="1:5" x14ac:dyDescent="0.2">
      <c r="A72" s="13" t="str">
        <f t="shared" si="2"/>
        <v>EFH (g)</v>
      </c>
      <c r="B72" s="16" t="s">
        <v>62</v>
      </c>
      <c r="C72" s="16" t="s">
        <v>105</v>
      </c>
      <c r="D72" s="16" t="s">
        <v>481</v>
      </c>
      <c r="E72" s="16" t="s">
        <v>421</v>
      </c>
    </row>
    <row r="73" spans="1:5" x14ac:dyDescent="0.2">
      <c r="A73" s="13" t="str">
        <f t="shared" si="2"/>
        <v>EWG (gesamt)</v>
      </c>
      <c r="B73" s="16" t="s">
        <v>3715</v>
      </c>
      <c r="C73" s="16" t="s">
        <v>3705</v>
      </c>
      <c r="D73" s="16" t="s">
        <v>3707</v>
      </c>
      <c r="E73" s="16" t="s">
        <v>3713</v>
      </c>
    </row>
    <row r="74" spans="1:5" x14ac:dyDescent="0.2">
      <c r="A74" s="13" t="str">
        <f t="shared" si="2"/>
        <v>EFH (gesamt)</v>
      </c>
      <c r="B74" s="16" t="s">
        <v>3716</v>
      </c>
      <c r="C74" s="16" t="s">
        <v>3706</v>
      </c>
      <c r="D74" s="16" t="s">
        <v>3708</v>
      </c>
      <c r="E74" s="16" t="s">
        <v>3714</v>
      </c>
    </row>
    <row r="75" spans="1:5" x14ac:dyDescent="0.2">
      <c r="A75" s="13" t="str">
        <f t="shared" si="2"/>
        <v>EIG</v>
      </c>
      <c r="B75" s="16" t="s">
        <v>3653</v>
      </c>
      <c r="C75" s="16" t="s">
        <v>3684</v>
      </c>
      <c r="D75" s="16" t="s">
        <v>3684</v>
      </c>
      <c r="E75" s="16" t="s">
        <v>3684</v>
      </c>
    </row>
    <row r="76" spans="1:5" x14ac:dyDescent="0.2">
      <c r="A76" s="13" t="str">
        <f t="shared" ref="A76:A93" si="3">IF(B$3=1,B76,IF(B$3=2,C76,IF(B$3=3,D76,IF(B$3=4,E76,B76))))</f>
        <v>EWG gesamt</v>
      </c>
      <c r="B76" s="16" t="s">
        <v>3679</v>
      </c>
      <c r="C76" s="16" t="s">
        <v>3704</v>
      </c>
      <c r="D76" s="16" t="s">
        <v>3709</v>
      </c>
      <c r="E76" s="16" t="s">
        <v>3711</v>
      </c>
    </row>
    <row r="77" spans="1:5" x14ac:dyDescent="0.2">
      <c r="A77" s="13" t="str">
        <f t="shared" si="3"/>
        <v>EFH gesamt</v>
      </c>
      <c r="B77" s="16" t="s">
        <v>3680</v>
      </c>
      <c r="C77" s="16" t="s">
        <v>3778</v>
      </c>
      <c r="D77" s="16" t="s">
        <v>3710</v>
      </c>
      <c r="E77" s="16" t="s">
        <v>3712</v>
      </c>
    </row>
    <row r="78" spans="1:5" x14ac:dyDescent="0.2">
      <c r="A78" s="13" t="str">
        <f t="shared" si="3"/>
        <v>MFH-Land gesamt</v>
      </c>
      <c r="B78" s="16" t="s">
        <v>3748</v>
      </c>
      <c r="C78" s="16" t="s">
        <v>3776</v>
      </c>
      <c r="D78" s="16" t="s">
        <v>3787</v>
      </c>
      <c r="E78" s="16" t="s">
        <v>3764</v>
      </c>
    </row>
    <row r="79" spans="1:5" x14ac:dyDescent="0.2">
      <c r="A79" s="13" t="str">
        <f t="shared" si="3"/>
        <v>EFH-Land gesamt</v>
      </c>
      <c r="B79" s="16" t="s">
        <v>3749</v>
      </c>
      <c r="C79" s="16" t="s">
        <v>3777</v>
      </c>
      <c r="D79" s="16" t="s">
        <v>3788</v>
      </c>
      <c r="E79" s="16" t="s">
        <v>3765</v>
      </c>
    </row>
    <row r="80" spans="1:5" x14ac:dyDescent="0.2">
      <c r="A80" s="13" t="str">
        <f t="shared" si="3"/>
        <v>Wohneigentum</v>
      </c>
      <c r="B80" s="16" t="s">
        <v>3654</v>
      </c>
      <c r="C80" s="16" t="s">
        <v>3665</v>
      </c>
      <c r="D80" s="16" t="s">
        <v>3666</v>
      </c>
      <c r="E80" s="16" t="s">
        <v>3657</v>
      </c>
    </row>
    <row r="81" spans="1:5" x14ac:dyDescent="0.2">
      <c r="A81" s="13" t="str">
        <f t="shared" si="3"/>
        <v>MFH-Land (u)</v>
      </c>
      <c r="B81" s="16" t="s">
        <v>3739</v>
      </c>
      <c r="C81" s="16" t="s">
        <v>3767</v>
      </c>
      <c r="D81" s="16" t="s">
        <v>3779</v>
      </c>
      <c r="E81" s="16" t="s">
        <v>3755</v>
      </c>
    </row>
    <row r="82" spans="1:5" x14ac:dyDescent="0.2">
      <c r="A82" s="13" t="str">
        <f t="shared" si="3"/>
        <v>MFH-Land (m)</v>
      </c>
      <c r="B82" s="16" t="s">
        <v>3740</v>
      </c>
      <c r="C82" s="16" t="s">
        <v>3768</v>
      </c>
      <c r="D82" s="16" t="s">
        <v>3780</v>
      </c>
      <c r="E82" s="16" t="s">
        <v>3756</v>
      </c>
    </row>
    <row r="83" spans="1:5" x14ac:dyDescent="0.2">
      <c r="A83" s="13" t="str">
        <f t="shared" si="3"/>
        <v>MFH-Land (g)</v>
      </c>
      <c r="B83" s="16" t="s">
        <v>3741</v>
      </c>
      <c r="C83" s="16" t="s">
        <v>3769</v>
      </c>
      <c r="D83" s="16" t="s">
        <v>3781</v>
      </c>
      <c r="E83" s="16" t="s">
        <v>3757</v>
      </c>
    </row>
    <row r="84" spans="1:5" x14ac:dyDescent="0.2">
      <c r="A84" s="13" t="str">
        <f t="shared" si="3"/>
        <v>EFH-Land (u)</v>
      </c>
      <c r="B84" s="16" t="s">
        <v>3742</v>
      </c>
      <c r="C84" s="16" t="s">
        <v>3770</v>
      </c>
      <c r="D84" s="16" t="s">
        <v>3782</v>
      </c>
      <c r="E84" s="16" t="s">
        <v>3758</v>
      </c>
    </row>
    <row r="85" spans="1:5" x14ac:dyDescent="0.2">
      <c r="A85" s="13" t="str">
        <f t="shared" si="3"/>
        <v>EFH-Land (m)</v>
      </c>
      <c r="B85" s="16" t="s">
        <v>3743</v>
      </c>
      <c r="C85" s="16" t="s">
        <v>3771</v>
      </c>
      <c r="D85" s="16" t="s">
        <v>3783</v>
      </c>
      <c r="E85" s="16" t="s">
        <v>3759</v>
      </c>
    </row>
    <row r="86" spans="1:5" x14ac:dyDescent="0.2">
      <c r="A86" s="13" t="str">
        <f t="shared" si="3"/>
        <v>EFH-Land (g)</v>
      </c>
      <c r="B86" s="16" t="s">
        <v>3744</v>
      </c>
      <c r="C86" s="16" t="s">
        <v>3772</v>
      </c>
      <c r="D86" s="16" t="s">
        <v>3784</v>
      </c>
      <c r="E86" s="16" t="s">
        <v>3760</v>
      </c>
    </row>
    <row r="87" spans="1:5" x14ac:dyDescent="0.2">
      <c r="A87" s="13" t="str">
        <f t="shared" si="3"/>
        <v>MFH-Land (gesamt)</v>
      </c>
      <c r="B87" s="16" t="s">
        <v>3745</v>
      </c>
      <c r="C87" s="16" t="s">
        <v>3773</v>
      </c>
      <c r="D87" s="16" t="s">
        <v>3785</v>
      </c>
      <c r="E87" s="16" t="s">
        <v>3761</v>
      </c>
    </row>
    <row r="88" spans="1:5" x14ac:dyDescent="0.2">
      <c r="A88" s="13" t="str">
        <f t="shared" si="3"/>
        <v>EFH-Land (gesamt)</v>
      </c>
      <c r="B88" s="16" t="s">
        <v>3746</v>
      </c>
      <c r="C88" s="16" t="s">
        <v>3774</v>
      </c>
      <c r="D88" s="16" t="s">
        <v>3786</v>
      </c>
      <c r="E88" s="16" t="s">
        <v>3762</v>
      </c>
    </row>
    <row r="89" spans="1:5" x14ac:dyDescent="0.2">
      <c r="A89" s="13" t="str">
        <f t="shared" si="3"/>
        <v>EIG-Land</v>
      </c>
      <c r="B89" s="16" t="s">
        <v>3747</v>
      </c>
      <c r="C89" s="16" t="s">
        <v>3775</v>
      </c>
      <c r="D89" s="16" t="s">
        <v>3790</v>
      </c>
      <c r="E89" s="16" t="s">
        <v>3763</v>
      </c>
    </row>
    <row r="90" spans="1:5" x14ac:dyDescent="0.2">
      <c r="A90" s="13" t="str">
        <f t="shared" si="3"/>
        <v>MFH-Land gesamt</v>
      </c>
      <c r="B90" s="16" t="s">
        <v>3748</v>
      </c>
      <c r="C90" s="16" t="s">
        <v>3776</v>
      </c>
      <c r="D90" s="16" t="s">
        <v>3787</v>
      </c>
      <c r="E90" s="16" t="s">
        <v>3764</v>
      </c>
    </row>
    <row r="91" spans="1:5" x14ac:dyDescent="0.2">
      <c r="A91" s="13" t="str">
        <f t="shared" si="3"/>
        <v>EFH-Land gesamt</v>
      </c>
      <c r="B91" s="16" t="s">
        <v>3749</v>
      </c>
      <c r="C91" s="16" t="s">
        <v>3777</v>
      </c>
      <c r="D91" s="16" t="s">
        <v>3788</v>
      </c>
      <c r="E91" s="16" t="s">
        <v>3765</v>
      </c>
    </row>
    <row r="92" spans="1:5" x14ac:dyDescent="0.2">
      <c r="A92" s="13" t="str">
        <f t="shared" si="3"/>
        <v>Wohneigentums-Land</v>
      </c>
      <c r="B92" s="16" t="s">
        <v>3750</v>
      </c>
      <c r="C92" s="16" t="s">
        <v>3775</v>
      </c>
      <c r="D92" s="16" t="s">
        <v>3789</v>
      </c>
      <c r="E92" s="16" t="s">
        <v>3766</v>
      </c>
    </row>
    <row r="93" spans="1:5" x14ac:dyDescent="0.2">
      <c r="A93" s="13" t="str">
        <f t="shared" si="3"/>
        <v>grau/kursiv: ungeglättete Reihen</v>
      </c>
      <c r="B93" s="16" t="s">
        <v>3671</v>
      </c>
      <c r="C93" s="16" t="s">
        <v>3685</v>
      </c>
      <c r="D93" s="16" t="s">
        <v>3686</v>
      </c>
      <c r="E93" s="16" t="s">
        <v>3687</v>
      </c>
    </row>
    <row r="95" spans="1:5" x14ac:dyDescent="0.2">
      <c r="A95" s="14" t="s">
        <v>502</v>
      </c>
    </row>
    <row r="96" spans="1:5" x14ac:dyDescent="0.2">
      <c r="B96" s="2" t="s">
        <v>218</v>
      </c>
      <c r="C96" s="2" t="s">
        <v>219</v>
      </c>
      <c r="D96" s="2" t="s">
        <v>220</v>
      </c>
      <c r="E96" s="2" t="s">
        <v>221</v>
      </c>
    </row>
    <row r="97" spans="1:5" x14ac:dyDescent="0.2">
      <c r="A97" s="13" t="str">
        <f>IF(B$3=1,B97,IF(B$3=2,C97,IF(B$3=3,D97,IF(B$3=4,E97,B97))))</f>
        <v>Indexreihen</v>
      </c>
      <c r="B97" s="15" t="s">
        <v>243</v>
      </c>
      <c r="C97" s="15" t="s">
        <v>392</v>
      </c>
      <c r="D97" s="16" t="s">
        <v>442</v>
      </c>
      <c r="E97" s="16" t="s">
        <v>410</v>
      </c>
    </row>
    <row r="98" spans="1:5" x14ac:dyDescent="0.2">
      <c r="A98" s="13" t="str">
        <f>IF(B$3=1,B98,IF(B$3=2,C98,IF(B$3=3,D98,IF(B$3=4,E98,B98))))</f>
        <v>(Neubau)</v>
      </c>
      <c r="B98" s="15" t="s">
        <v>259</v>
      </c>
      <c r="C98" s="15" t="s">
        <v>121</v>
      </c>
      <c r="D98" s="16" t="s">
        <v>423</v>
      </c>
      <c r="E98" s="16" t="s">
        <v>553</v>
      </c>
    </row>
    <row r="99" spans="1:5" x14ac:dyDescent="0.2">
      <c r="A99" s="13" t="str">
        <f>IF(B$3=1,B99,IF(B$3=2,C99,IF(B$3=3,D99,IF(B$3=4,E99,B99))))</f>
        <v>(Jahresmittel 1985 = 100)</v>
      </c>
      <c r="B99" s="15" t="s">
        <v>254</v>
      </c>
      <c r="C99" s="15" t="s">
        <v>256</v>
      </c>
      <c r="D99" s="16" t="s">
        <v>3702</v>
      </c>
      <c r="E99" s="16" t="s">
        <v>411</v>
      </c>
    </row>
    <row r="100" spans="1:5" x14ac:dyDescent="0.2">
      <c r="A100" s="13" t="str">
        <f>IF(B$3=1,B100,IF(B$3=2,C100,IF(B$3=3,D100,IF(B$3=4,E100,B100))))</f>
        <v>(1. Quartal 2000 = 100)</v>
      </c>
      <c r="B100" s="15" t="s">
        <v>255</v>
      </c>
      <c r="C100" s="15" t="s">
        <v>257</v>
      </c>
      <c r="D100" s="16" t="s">
        <v>443</v>
      </c>
      <c r="E100" s="16" t="s">
        <v>412</v>
      </c>
    </row>
    <row r="101" spans="1:5" x14ac:dyDescent="0.2">
      <c r="A101" s="13" t="str">
        <f>IF(B$3=1,B101,IF(B$3=2,C101,IF(B$3=3,D101,IF(B$3=4,E101,B101))))</f>
        <v>FPRE-Regionen</v>
      </c>
      <c r="B101" s="15" t="s">
        <v>503</v>
      </c>
      <c r="C101" s="15" t="s">
        <v>504</v>
      </c>
      <c r="D101" s="16" t="s">
        <v>3914</v>
      </c>
      <c r="E101" s="16" t="s">
        <v>552</v>
      </c>
    </row>
    <row r="104" spans="1:5" x14ac:dyDescent="0.2">
      <c r="A104" s="13" t="str">
        <f t="shared" ref="A104:A110" si="4">IF(B$3=1,B104,IF(B$3=2,C104,IF(B$3=3,D104,IF(B$3=4,E104,B104))))</f>
        <v>EWG</v>
      </c>
      <c r="B104" s="15" t="s">
        <v>582</v>
      </c>
      <c r="C104" s="15" t="s">
        <v>590</v>
      </c>
      <c r="D104" s="16" t="s">
        <v>591</v>
      </c>
      <c r="E104" s="16" t="s">
        <v>592</v>
      </c>
    </row>
    <row r="105" spans="1:5" x14ac:dyDescent="0.2">
      <c r="A105" s="13" t="str">
        <f t="shared" si="4"/>
        <v>EFH</v>
      </c>
      <c r="B105" s="16" t="s">
        <v>581</v>
      </c>
      <c r="C105" s="16" t="s">
        <v>593</v>
      </c>
      <c r="D105" s="16" t="s">
        <v>594</v>
      </c>
      <c r="E105" s="16" t="s">
        <v>595</v>
      </c>
    </row>
    <row r="106" spans="1:5" x14ac:dyDescent="0.2">
      <c r="A106" s="13" t="str">
        <f t="shared" si="4"/>
        <v>(u)</v>
      </c>
      <c r="B106" s="16" t="s">
        <v>596</v>
      </c>
      <c r="C106" s="16" t="s">
        <v>599</v>
      </c>
      <c r="D106" s="16" t="s">
        <v>599</v>
      </c>
      <c r="E106" s="16" t="s">
        <v>602</v>
      </c>
    </row>
    <row r="107" spans="1:5" x14ac:dyDescent="0.2">
      <c r="A107" s="13" t="str">
        <f t="shared" si="4"/>
        <v>(m)</v>
      </c>
      <c r="B107" s="16" t="s">
        <v>597</v>
      </c>
      <c r="C107" s="16" t="s">
        <v>597</v>
      </c>
      <c r="D107" s="16" t="s">
        <v>601</v>
      </c>
      <c r="E107" s="16" t="s">
        <v>603</v>
      </c>
    </row>
    <row r="108" spans="1:5" x14ac:dyDescent="0.2">
      <c r="A108" s="13" t="str">
        <f t="shared" si="4"/>
        <v>(g)</v>
      </c>
      <c r="B108" s="16" t="s">
        <v>598</v>
      </c>
      <c r="C108" s="16" t="s">
        <v>600</v>
      </c>
      <c r="D108" s="16" t="s">
        <v>600</v>
      </c>
      <c r="E108" s="16" t="s">
        <v>604</v>
      </c>
    </row>
    <row r="109" spans="1:5" x14ac:dyDescent="0.2">
      <c r="A109" s="13" t="str">
        <f t="shared" si="4"/>
        <v>Geglättete Reihen</v>
      </c>
      <c r="B109" s="16" t="s">
        <v>606</v>
      </c>
      <c r="C109" s="16" t="s">
        <v>628</v>
      </c>
      <c r="D109" s="16" t="s">
        <v>629</v>
      </c>
      <c r="E109" s="16" t="s">
        <v>630</v>
      </c>
    </row>
    <row r="110" spans="1:5" x14ac:dyDescent="0.2">
      <c r="A110" s="13" t="str">
        <f t="shared" si="4"/>
        <v>gg</v>
      </c>
      <c r="B110" s="16" t="s">
        <v>605</v>
      </c>
      <c r="C110" s="16" t="s">
        <v>622</v>
      </c>
      <c r="D110" s="16" t="s">
        <v>623</v>
      </c>
      <c r="E110" s="16" t="s">
        <v>624</v>
      </c>
    </row>
    <row r="111" spans="1:5" x14ac:dyDescent="0.2">
      <c r="A111" s="13" t="str">
        <f t="shared" ref="A111:A118" si="5">IF(B$3=1,B111,IF(B$3=2,C111,IF(B$3=3,D111,IF(B$3=4,E111,B111))))</f>
        <v>Ungeglättete Reihen</v>
      </c>
      <c r="B111" s="16" t="s">
        <v>607</v>
      </c>
      <c r="C111" s="16" t="s">
        <v>631</v>
      </c>
      <c r="D111" s="16" t="s">
        <v>632</v>
      </c>
      <c r="E111" s="16" t="s">
        <v>633</v>
      </c>
    </row>
    <row r="112" spans="1:5" x14ac:dyDescent="0.2">
      <c r="A112" s="13" t="str">
        <f t="shared" si="5"/>
        <v>Glättung: Gleitend zentrierter Mittelwert über drei Quartale. Der aktuellste Datenpunkt ist provisorisch.</v>
      </c>
      <c r="B112" s="16" t="s">
        <v>611</v>
      </c>
      <c r="C112" s="16" t="s">
        <v>625</v>
      </c>
      <c r="D112" s="16" t="s">
        <v>626</v>
      </c>
      <c r="E112" s="16" t="s">
        <v>627</v>
      </c>
    </row>
    <row r="113" spans="1:5" x14ac:dyDescent="0.2">
      <c r="A113" s="13" t="str">
        <f t="shared" si="5"/>
        <v>QoQ*</v>
      </c>
      <c r="B113" s="16" t="s">
        <v>644</v>
      </c>
      <c r="C113" s="16" t="s">
        <v>644</v>
      </c>
      <c r="D113" s="16" t="s">
        <v>644</v>
      </c>
      <c r="E113" s="16" t="s">
        <v>644</v>
      </c>
    </row>
    <row r="114" spans="1:5" x14ac:dyDescent="0.2">
      <c r="A114" s="13" t="str">
        <f t="shared" si="5"/>
        <v>*Vergleich zum Vorquartal</v>
      </c>
      <c r="B114" s="16" t="s">
        <v>642</v>
      </c>
      <c r="C114" s="16" t="s">
        <v>635</v>
      </c>
      <c r="D114" s="16" t="s">
        <v>636</v>
      </c>
      <c r="E114" s="16" t="s">
        <v>643</v>
      </c>
    </row>
    <row r="115" spans="1:5" x14ac:dyDescent="0.2">
      <c r="A115" s="13" t="str">
        <f t="shared" si="5"/>
        <v>YoY**</v>
      </c>
      <c r="B115" s="16" t="s">
        <v>639</v>
      </c>
      <c r="C115" s="16" t="s">
        <v>639</v>
      </c>
      <c r="D115" s="16" t="s">
        <v>639</v>
      </c>
      <c r="E115" s="16" t="s">
        <v>639</v>
      </c>
    </row>
    <row r="116" spans="1:5" x14ac:dyDescent="0.2">
      <c r="A116" s="13" t="str">
        <f t="shared" si="5"/>
        <v>**Vergleich zum Vorjahresquartal</v>
      </c>
      <c r="B116" s="16" t="s">
        <v>641</v>
      </c>
      <c r="C116" s="16" t="s">
        <v>637</v>
      </c>
      <c r="D116" s="16" t="s">
        <v>638</v>
      </c>
      <c r="E116" s="16" t="s">
        <v>640</v>
      </c>
    </row>
    <row r="117" spans="1:5" x14ac:dyDescent="0.2">
      <c r="A117" s="13" t="str">
        <f t="shared" si="5"/>
        <v>Die jährlichen Indexreihen ab 1985 finden sich im unteren Teil dieser Seite.</v>
      </c>
      <c r="B117" s="16" t="s">
        <v>609</v>
      </c>
      <c r="C117" s="16" t="s">
        <v>617</v>
      </c>
      <c r="D117" s="16" t="s">
        <v>618</v>
      </c>
      <c r="E117" s="16" t="s">
        <v>619</v>
      </c>
    </row>
    <row r="118" spans="1:5" x14ac:dyDescent="0.2">
      <c r="A118" s="13" t="str">
        <f t="shared" si="5"/>
        <v>nach Segment</v>
      </c>
      <c r="B118" s="16" t="s">
        <v>610</v>
      </c>
      <c r="C118" s="16" t="s">
        <v>620</v>
      </c>
      <c r="D118" s="16" t="s">
        <v>621</v>
      </c>
      <c r="E118" s="16" t="s">
        <v>634</v>
      </c>
    </row>
    <row r="121" spans="1:5" x14ac:dyDescent="0.2">
      <c r="A121" s="13" t="str">
        <f>IF(B$3=1,B121,IF(B$3=2,C121,IF(B$3=3,D121,IF(B$3=4,E121,B121))))</f>
        <v>Revidierte Indexreihen, Revision vom 19.12.2014</v>
      </c>
      <c r="B121" s="16" t="s">
        <v>3673</v>
      </c>
      <c r="C121" s="16" t="s">
        <v>3688</v>
      </c>
      <c r="D121" s="16" t="s">
        <v>3689</v>
      </c>
      <c r="E121" s="16" t="s">
        <v>3695</v>
      </c>
    </row>
    <row r="122" spans="1:5" x14ac:dyDescent="0.2">
      <c r="A122" s="13" t="str">
        <f t="shared" ref="A122:A127" si="6">IF(B$3=1,B122,IF(B$3=2,C122,IF(B$3=3,D122,IF(B$3=4,E122,B122))))</f>
        <v>1 Jahr</v>
      </c>
      <c r="B122" s="16" t="s">
        <v>3864</v>
      </c>
      <c r="C122" s="16" t="s">
        <v>3865</v>
      </c>
      <c r="D122" s="16" t="s">
        <v>3866</v>
      </c>
      <c r="E122" s="16" t="s">
        <v>3867</v>
      </c>
    </row>
    <row r="123" spans="1:5" x14ac:dyDescent="0.2">
      <c r="A123" s="13" t="str">
        <f t="shared" si="6"/>
        <v>3 Jahre</v>
      </c>
      <c r="B123" s="16" t="s">
        <v>3868</v>
      </c>
      <c r="C123" s="16" t="s">
        <v>3869</v>
      </c>
      <c r="D123" s="16" t="s">
        <v>3870</v>
      </c>
      <c r="E123" s="16" t="s">
        <v>3871</v>
      </c>
    </row>
    <row r="124" spans="1:5" x14ac:dyDescent="0.2">
      <c r="A124" s="13" t="str">
        <f t="shared" si="6"/>
        <v>5 Jahre</v>
      </c>
      <c r="B124" s="16" t="s">
        <v>3872</v>
      </c>
      <c r="C124" s="16" t="s">
        <v>3873</v>
      </c>
      <c r="D124" s="16" t="s">
        <v>3874</v>
      </c>
      <c r="E124" s="16" t="s">
        <v>3875</v>
      </c>
    </row>
    <row r="125" spans="1:5" x14ac:dyDescent="0.2">
      <c r="A125" s="13" t="str">
        <f t="shared" si="6"/>
        <v>MS-Regionen</v>
      </c>
      <c r="B125" s="16" t="s">
        <v>3646</v>
      </c>
      <c r="C125" s="16" t="s">
        <v>3901</v>
      </c>
      <c r="D125" s="16" t="s">
        <v>3902</v>
      </c>
      <c r="E125" s="16" t="s">
        <v>3903</v>
      </c>
    </row>
    <row r="126" spans="1:5" x14ac:dyDescent="0.2">
      <c r="A126" s="13" t="str">
        <f t="shared" si="6"/>
        <v>Kurzfristige und langfristige Wachstumsrate</v>
      </c>
      <c r="B126" s="16" t="s">
        <v>3904</v>
      </c>
      <c r="C126" s="16" t="s">
        <v>3905</v>
      </c>
      <c r="D126" s="16" t="s">
        <v>3906</v>
      </c>
      <c r="E126" s="16" t="s">
        <v>3907</v>
      </c>
    </row>
    <row r="127" spans="1:5" x14ac:dyDescent="0.2">
      <c r="A127" s="13" t="str">
        <f t="shared" si="6"/>
        <v>Kantone</v>
      </c>
      <c r="B127" s="16" t="s">
        <v>217</v>
      </c>
      <c r="C127" s="16" t="s">
        <v>3908</v>
      </c>
      <c r="D127" s="16" t="s">
        <v>3909</v>
      </c>
      <c r="E127" s="16" t="s">
        <v>3908</v>
      </c>
    </row>
    <row r="128" spans="1:5" x14ac:dyDescent="0.2">
      <c r="A128" s="13" t="str">
        <f t="shared" ref="A128:A138" si="7">IF(B$3=1,B128,IF(B$3=2,C128,IF(B$3=3,D128,IF(B$3=4,E128,B128))))</f>
        <v>Wachstumsrate</v>
      </c>
      <c r="B128" s="16" t="s">
        <v>3910</v>
      </c>
      <c r="C128" s="16" t="s">
        <v>3911</v>
      </c>
      <c r="D128" s="16" t="s">
        <v>3912</v>
      </c>
      <c r="E128" s="16" t="s">
        <v>3913</v>
      </c>
    </row>
    <row r="129" spans="1:5" x14ac:dyDescent="0.2">
      <c r="A129" s="13" t="str">
        <f t="shared" si="7"/>
        <v>EFH</v>
      </c>
      <c r="B129" s="16" t="s">
        <v>581</v>
      </c>
      <c r="C129" s="16" t="s">
        <v>593</v>
      </c>
      <c r="D129" s="16" t="s">
        <v>594</v>
      </c>
      <c r="E129" s="16" t="s">
        <v>595</v>
      </c>
    </row>
    <row r="130" spans="1:5" x14ac:dyDescent="0.2">
      <c r="A130" s="13" t="str">
        <f t="shared" si="7"/>
        <v>EWG</v>
      </c>
      <c r="B130" s="16" t="s">
        <v>582</v>
      </c>
      <c r="C130" s="16" t="s">
        <v>590</v>
      </c>
      <c r="D130" s="16" t="s">
        <v>591</v>
      </c>
      <c r="E130" s="16" t="s">
        <v>592</v>
      </c>
    </row>
    <row r="131" spans="1:5" x14ac:dyDescent="0.2">
      <c r="A131" s="13" t="str">
        <f t="shared" si="7"/>
        <v>EFH-Land</v>
      </c>
      <c r="B131" s="16" t="s">
        <v>3841</v>
      </c>
      <c r="C131" s="16" t="s">
        <v>3842</v>
      </c>
      <c r="D131" s="16" t="s">
        <v>3843</v>
      </c>
      <c r="E131" s="16" t="s">
        <v>3844</v>
      </c>
    </row>
    <row r="132" spans="1:5" x14ac:dyDescent="0.2">
      <c r="A132" s="13" t="str">
        <f t="shared" si="7"/>
        <v>EWG-Land</v>
      </c>
      <c r="B132" s="16" t="s">
        <v>3845</v>
      </c>
      <c r="C132" s="16" t="s">
        <v>3846</v>
      </c>
      <c r="D132" s="16" t="s">
        <v>3847</v>
      </c>
      <c r="E132" s="16" t="s">
        <v>3848</v>
      </c>
    </row>
    <row r="133" spans="1:5" x14ac:dyDescent="0.2">
      <c r="A133" s="13" t="str">
        <f t="shared" si="7"/>
        <v>unteres Marktsegment</v>
      </c>
      <c r="B133" s="16" t="s">
        <v>3852</v>
      </c>
      <c r="C133" s="16" t="s">
        <v>3855</v>
      </c>
      <c r="D133" s="16" t="s">
        <v>3858</v>
      </c>
      <c r="E133" s="16" t="s">
        <v>3861</v>
      </c>
    </row>
    <row r="134" spans="1:5" x14ac:dyDescent="0.2">
      <c r="A134" s="13" t="str">
        <f t="shared" si="7"/>
        <v>mittleres Marktsegment</v>
      </c>
      <c r="B134" s="16" t="s">
        <v>3853</v>
      </c>
      <c r="C134" s="16" t="s">
        <v>3856</v>
      </c>
      <c r="D134" s="16" t="s">
        <v>3859</v>
      </c>
      <c r="E134" s="16" t="s">
        <v>3862</v>
      </c>
    </row>
    <row r="135" spans="1:5" x14ac:dyDescent="0.2">
      <c r="A135" s="13" t="str">
        <f t="shared" si="7"/>
        <v>gehobenes Marktsegment</v>
      </c>
      <c r="B135" s="16" t="s">
        <v>3854</v>
      </c>
      <c r="C135" s="16" t="s">
        <v>3857</v>
      </c>
      <c r="D135" s="16" t="s">
        <v>3860</v>
      </c>
      <c r="E135" s="16" t="s">
        <v>3863</v>
      </c>
    </row>
    <row r="136" spans="1:5" x14ac:dyDescent="0.2">
      <c r="A136" s="13" t="str">
        <f t="shared" si="7"/>
        <v>Wohneigentum gesamt</v>
      </c>
      <c r="B136" s="16" t="s">
        <v>3840</v>
      </c>
      <c r="C136" s="16" t="s">
        <v>3849</v>
      </c>
      <c r="D136" s="16" t="s">
        <v>3850</v>
      </c>
      <c r="E136" s="16"/>
    </row>
    <row r="137" spans="1:5" x14ac:dyDescent="0.2">
      <c r="A137" s="13" t="str">
        <f t="shared" si="7"/>
        <v>4. Quartal 2018</v>
      </c>
      <c r="B137" s="16" t="s">
        <v>3921</v>
      </c>
      <c r="C137" s="16" t="s">
        <v>3922</v>
      </c>
      <c r="D137" s="16" t="s">
        <v>3923</v>
      </c>
      <c r="E137" s="16" t="s">
        <v>3924</v>
      </c>
    </row>
    <row r="138" spans="1:5" x14ac:dyDescent="0.2">
      <c r="A138" s="13" t="str">
        <f t="shared" si="7"/>
        <v>Veränderungsraten</v>
      </c>
      <c r="B138" s="16" t="s">
        <v>3989</v>
      </c>
      <c r="C138" s="158" t="s">
        <v>3990</v>
      </c>
      <c r="D138" s="158" t="s">
        <v>3991</v>
      </c>
      <c r="E138" s="158" t="s">
        <v>3992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2024-04-11T14:29:17Z</dcterms:modified>
</cp:coreProperties>
</file>